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xr:revisionPtr revIDLastSave="0" documentId="8_{83719028-70D6-4931-857F-86985A831B1D}" xr6:coauthVersionLast="34" xr6:coauthVersionMax="34" xr10:uidLastSave="{00000000-0000-0000-0000-000000000000}"/>
  <bookViews>
    <workbookView xWindow="0" yWindow="0" windowWidth="20370" windowHeight="7635" xr2:uid="{00000000-000D-0000-FFFF-FFFF00000000}"/>
  </bookViews>
  <sheets>
    <sheet name="variacion" sheetId="3" r:id="rId1"/>
    <sheet name="gasto" sheetId="1" r:id="rId2"/>
    <sheet name="ingreso" sheetId="2" r:id="rId3"/>
  </sheets>
  <definedNames>
    <definedName name="_xlnm._FilterDatabase" localSheetId="1" hidden="1">gasto!$A$1:$AB$171</definedName>
    <definedName name="_xlnm._FilterDatabase" localSheetId="2" hidden="1">ingreso!$A$1:$BT$6</definedName>
    <definedName name="_xlnm.Print_Area" localSheetId="1">gasto!$A$1:$AA$805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28" i="3" s="1"/>
  <c r="G11" i="3"/>
  <c r="G13" i="3" s="1"/>
  <c r="G15" i="3" s="1"/>
  <c r="M8" i="2" l="1"/>
  <c r="S170" i="1"/>
  <c r="Z5" i="1"/>
  <c r="Z119" i="1" l="1"/>
  <c r="AB119" i="1" s="1"/>
  <c r="T2" i="2" l="1"/>
  <c r="F26" i="3"/>
  <c r="F28" i="3" s="1"/>
  <c r="F11" i="3"/>
  <c r="F13" i="3" s="1"/>
  <c r="F15" i="3" s="1"/>
  <c r="R170" i="1" l="1"/>
  <c r="L8" i="2"/>
  <c r="E26" i="3" l="1"/>
  <c r="E28" i="3" s="1"/>
  <c r="E11" i="3"/>
  <c r="E13" i="3" s="1"/>
  <c r="E15" i="3" s="1"/>
  <c r="K8" i="2"/>
  <c r="Q170" i="1"/>
  <c r="D11" i="3" l="1"/>
  <c r="D13" i="3" s="1"/>
  <c r="D15" i="3" s="1"/>
  <c r="D26" i="3"/>
  <c r="D28" i="3" s="1"/>
  <c r="J8" i="2" l="1"/>
  <c r="P170" i="1"/>
  <c r="Z162" i="1" l="1"/>
  <c r="Z4" i="1" l="1"/>
  <c r="Z43" i="1"/>
  <c r="Z96" i="1"/>
  <c r="Z167" i="1"/>
  <c r="Z166" i="1"/>
  <c r="Z2" i="1"/>
  <c r="C11" i="3"/>
  <c r="C13" i="3" s="1"/>
  <c r="C15" i="3" s="1"/>
  <c r="C24" i="3"/>
  <c r="C26" i="3" s="1"/>
  <c r="C28" i="3" s="1"/>
  <c r="I8" i="2"/>
  <c r="O170" i="1"/>
  <c r="H8" i="2" l="1"/>
  <c r="N170" i="1"/>
  <c r="AA162" i="1" l="1"/>
  <c r="AA166" i="1" l="1"/>
  <c r="AA167" i="1"/>
  <c r="AA168" i="1"/>
  <c r="AA169" i="1"/>
  <c r="O26" i="3" l="1"/>
  <c r="N25" i="3"/>
  <c r="B24" i="3"/>
  <c r="B26" i="3" s="1"/>
  <c r="O13" i="3"/>
  <c r="N13" i="3"/>
  <c r="B15" i="3"/>
  <c r="N8" i="3"/>
  <c r="B28" i="3" l="1"/>
  <c r="Q28" i="3" l="1"/>
  <c r="N22" i="3"/>
  <c r="P15" i="3"/>
  <c r="Q15" i="3"/>
  <c r="P28" i="3" l="1"/>
  <c r="N24" i="3"/>
  <c r="N26" i="3"/>
  <c r="T6" i="2" l="1"/>
  <c r="U6" i="2" s="1"/>
  <c r="G8" i="2"/>
  <c r="T5" i="2"/>
  <c r="U5" i="2" s="1"/>
  <c r="T4" i="2"/>
  <c r="U4" i="2" s="1"/>
  <c r="T3" i="2"/>
  <c r="U3" i="2" s="1"/>
  <c r="Z3" i="1"/>
  <c r="AA3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AA42" i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AA119" i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3" i="1"/>
  <c r="AA143" i="1" s="1"/>
  <c r="Z144" i="1"/>
  <c r="AA144" i="1" s="1"/>
  <c r="Z145" i="1"/>
  <c r="AA145" i="1" s="1"/>
  <c r="Z146" i="1"/>
  <c r="AA146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3" i="1"/>
  <c r="AA163" i="1" s="1"/>
  <c r="Z164" i="1"/>
  <c r="AA164" i="1" s="1"/>
  <c r="Z165" i="1"/>
  <c r="AA165" i="1" s="1"/>
  <c r="Z170" i="1"/>
  <c r="AA2" i="1"/>
  <c r="U2" i="2" l="1"/>
  <c r="U8" i="2" s="1"/>
  <c r="T8" i="2"/>
  <c r="M170" i="1" l="1"/>
  <c r="AA170" i="1" s="1"/>
</calcChain>
</file>

<file path=xl/sharedStrings.xml><?xml version="1.0" encoding="utf-8"?>
<sst xmlns="http://schemas.openxmlformats.org/spreadsheetml/2006/main" count="3390" uniqueCount="1407">
  <si>
    <t>6109 - CORPORACIÓN DE ACUEDUCTO Y ALCANTARILLADO DE PUERTO PLATA</t>
  </si>
  <si>
    <t>01 - Actividades Centrales</t>
  </si>
  <si>
    <t>00 - N/A</t>
  </si>
  <si>
    <t>0001 - Dirección y Coordinación</t>
  </si>
  <si>
    <t>2.1.1.1.01 - Sueldos fijos</t>
  </si>
  <si>
    <t>10 - FONDO GENERAL</t>
  </si>
  <si>
    <t>0100 - FONDO GENERAL</t>
  </si>
  <si>
    <t>100 - TESORO NACIONAL</t>
  </si>
  <si>
    <t>3.1.02 - Administración del agua</t>
  </si>
  <si>
    <t>30 - FONDOS PROPIOS</t>
  </si>
  <si>
    <t>9995 - VENTAS DE SERVICIOS</t>
  </si>
  <si>
    <t>102 - FONDOS PROPIOS</t>
  </si>
  <si>
    <t>2.1.1.3.01 - Sueldos al personal fijo en trámite de pensiones</t>
  </si>
  <si>
    <t>2.1.1.4.01 - Sueldo Anual No. 13</t>
  </si>
  <si>
    <t>2.1.1.5.03 - Prestación laboral por desvinculación</t>
  </si>
  <si>
    <t>2.1.1.5.04 - Proporción de vacaciones no disfrutadas</t>
  </si>
  <si>
    <t>2.1.2.2.03 - Pago de horas extraordinarias</t>
  </si>
  <si>
    <t>2.1.3.1.01 - Dietas en el país</t>
  </si>
  <si>
    <t>2.1.3.1.02 - Dietas en el exterior</t>
  </si>
  <si>
    <t>2.1.3.2.01 - Gastos de representación en el país</t>
  </si>
  <si>
    <t>2.1.3.2.02 - Gastos de representación en el exterior</t>
  </si>
  <si>
    <t>2.1.4.2.02 - Gratificaciones por pasantías</t>
  </si>
  <si>
    <t>2.1.5.1.01 - Contribuciones al seguro de salud</t>
  </si>
  <si>
    <t>2.1.5.2.01 - Contribuciones al seguro de pensiones</t>
  </si>
  <si>
    <t>2.1.5.3.01 - Contribuciones al seguro de riesgo laboral</t>
  </si>
  <si>
    <t>2.2.3.1.01 - Viáticos dentro del país</t>
  </si>
  <si>
    <t>2.2.4.4.01 - Peaje</t>
  </si>
  <si>
    <t>2.2.8.4.01 - Servicios funerarios y gastos conexos</t>
  </si>
  <si>
    <t>2.2.8.6.01 - Eventos generales</t>
  </si>
  <si>
    <t>2.2.8.7.01 - Estudios de ingeniería, arquitectura, investigaciones y análisis de factibilidad</t>
  </si>
  <si>
    <t>2.2.8.7.02 - Servicios jurídicos</t>
  </si>
  <si>
    <t>2.2.8.7.03 - Servicios de contabilidad y auditoría</t>
  </si>
  <si>
    <t>2.2.8.7.05 - Servicios de informática y sistemas computarizados</t>
  </si>
  <si>
    <t>2.2.8.7.06 - Otros servicios técnicos profesionales</t>
  </si>
  <si>
    <t>2.3.1.1.01 - Alimentos y bebidas para personas</t>
  </si>
  <si>
    <t>2.3.2.3.01 - Prendas de vestir</t>
  </si>
  <si>
    <t>2.3.3.1.01 - Papel de escritorio</t>
  </si>
  <si>
    <t>2.3.3.2.01 - Productos de papel y cartón</t>
  </si>
  <si>
    <t>2.3.3.3.01 - Productos de artes gráficas</t>
  </si>
  <si>
    <t>2.3.7.1.01 - Gasolina</t>
  </si>
  <si>
    <t>2.3.7.1.02 - Gasoil</t>
  </si>
  <si>
    <t>2.3.9.2.01 - Útiles de escritorio, oficina e informática </t>
  </si>
  <si>
    <t>2.6.1.1.01 - Muebles, equipos de oficina y estantería</t>
  </si>
  <si>
    <t>2.6.1.3.01 - Equipo computacional</t>
  </si>
  <si>
    <t>2.6.8.8.01 - Informáticas</t>
  </si>
  <si>
    <t>0002 - Administración y Finanzas</t>
  </si>
  <si>
    <t>2.2.1.3.01 - Teléfono local</t>
  </si>
  <si>
    <t>2.2.1.4.01 - Telefax y correos</t>
  </si>
  <si>
    <t>2.2.1.5.01 - Servicio de internet y televisión por cable</t>
  </si>
  <si>
    <t>2.2.1.6.02 - Electricidad no cortable</t>
  </si>
  <si>
    <t>2.2.1.7.01 - Agua</t>
  </si>
  <si>
    <t>2.2.2.1.01 - Publicidad y propaganda</t>
  </si>
  <si>
    <t>2.2.2.2.01 - Impresión y encuadernación</t>
  </si>
  <si>
    <t>2.2.4.1.01 - Pasajes</t>
  </si>
  <si>
    <t>2.2.5.1.01 - Alquilleres y rentas de edificios y locales</t>
  </si>
  <si>
    <t>2.2.5.3.02 - Alquiler de equipo para computación</t>
  </si>
  <si>
    <t>2.2.6.2.01 - Seguro de bienes muebles</t>
  </si>
  <si>
    <t>2.2.6.3.01 - Seguros de personas</t>
  </si>
  <si>
    <t>2.2.7.2.01 - Mantenimiento y reparación de muebles y equipos de oficina</t>
  </si>
  <si>
    <t>2.2.7.2.02 - Mantenimiento y reparación de equipo para computación</t>
  </si>
  <si>
    <t>2.2.7.2.06 - Mantenimiento y reparación de equipos de transporte, tracción y elevación</t>
  </si>
  <si>
    <t>2.2.8.8.01 - Impuestos</t>
  </si>
  <si>
    <t>2.3.3.5.01 - Textos de enseñanza</t>
  </si>
  <si>
    <t>2.3.5.3.01 - Llantas y neumáticos</t>
  </si>
  <si>
    <t>2.3.5.5.01 - Artículos de plástico</t>
  </si>
  <si>
    <t>2.3.7.1.04 - Gas GLP</t>
  </si>
  <si>
    <t>2.3.7.1.05 - Aceites y grasas</t>
  </si>
  <si>
    <t>2.3.7.2.06 - Pinturas, lacas, barnices, diluyentes y absorbentes para pinturas</t>
  </si>
  <si>
    <t>2.3.9.1.01 - Material para limpieza</t>
  </si>
  <si>
    <t>2.3.9.8.01 - Otros repuestos y accesorios menores</t>
  </si>
  <si>
    <t>11 - Abastecimiento de Agua Potable</t>
  </si>
  <si>
    <t>4.1.03 - Abastecimiento de agua potable</t>
  </si>
  <si>
    <t>2.2.7.1.01 - Obras menores en edificaciones</t>
  </si>
  <si>
    <t>0002 - Producción y Distribución de Agua Potable</t>
  </si>
  <si>
    <t>2.2.5.4.01 - Alquileres de equipos de transporte, tracción y elevación</t>
  </si>
  <si>
    <t>2.2.5.7.01 - Alquileres de equipos de construcción y movimiento de tierras</t>
  </si>
  <si>
    <t>2.2.5.8.01 - Otros alquileres</t>
  </si>
  <si>
    <t>2.2.7.1.04 - Mantenimiento y reparación de obras civiles en instalaciones varias</t>
  </si>
  <si>
    <t>2.3.9.6.01 - Productos eléctricos y afines</t>
  </si>
  <si>
    <t>2.6.5.2.01 - Maquinaria y equipo industrial</t>
  </si>
  <si>
    <t>2.6.5.4.01 - Sistemas de aire acondicionado, calefacción y refrigeración industrial y comercial</t>
  </si>
  <si>
    <t>2.6.5.6.01 - Equipo de generación eléctrica, aparatos y accesorios eléctricos</t>
  </si>
  <si>
    <t>2.6.5.7.01 - Herramientas y máquinas-herramientas</t>
  </si>
  <si>
    <t>2.7.2.1.01 - Obras hidraúlicas y sanitarias</t>
  </si>
  <si>
    <t>04 - CONSTRUCCIÓN DE ACUEDUCTOS EN LA PROVINCIA DE PUERTO PLATA</t>
  </si>
  <si>
    <t>0051 - CONSTRUCCION ACUEDUCTOS</t>
  </si>
  <si>
    <t>0053 - SUPERVISION E INSPECCION DE OBRAS</t>
  </si>
  <si>
    <t>2.7.2.4.02 - Supervisión de infraestructura terrestre y obras anexas</t>
  </si>
  <si>
    <t>12 - Saneamiento de las Aguas Residuales</t>
  </si>
  <si>
    <t>0002 - Recolección, Tratamiento y Disposición de Aguas Residuales</t>
  </si>
  <si>
    <t>3.1.03 - Ordenación de aguas residuales, drenaje y alcantarillado</t>
  </si>
  <si>
    <t>2.3.7.2.05 - Insecticidas, fumigantes y otros</t>
  </si>
  <si>
    <t>2.3.7.2.07 - Productos químicos para saneamiento de las aguas</t>
  </si>
  <si>
    <t>2.6.3.1.01 - Equipo médico y de laboratorio</t>
  </si>
  <si>
    <t>13 - Administración Comercial</t>
  </si>
  <si>
    <t>2.2.5.3.01 - Alquiler de equipo educacional</t>
  </si>
  <si>
    <t>98 - Administración Contribuciones Especiales</t>
  </si>
  <si>
    <t>0000 - N/A</t>
  </si>
  <si>
    <t>2.4.1.2.01 - Ayudas y donaciones programadas a hogares y personas</t>
  </si>
  <si>
    <t>4.5.10 - Asistencia social</t>
  </si>
  <si>
    <t>2.4.1.2.02 - Ayudas y donaciones ocasionales a hogares y personas</t>
  </si>
  <si>
    <t>2.4.1.4.01 - Becas nacionales</t>
  </si>
  <si>
    <t>4.4.09 - Enseñanza no atribuible a ningún nivel</t>
  </si>
  <si>
    <t>0000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</si>
  <si>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</si>
  <si>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</si>
  <si>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</si>
  <si>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</si>
  <si>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</si>
  <si>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</si>
  <si>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</si>
  <si>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</si>
  <si>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</si>
  <si>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</si>
  <si>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</si>
  <si>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</si>
  <si>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</si>
  <si>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Disponible</t>
  </si>
  <si>
    <t>Modificacion</t>
  </si>
  <si>
    <t>Capitulo</t>
  </si>
  <si>
    <t>Auxiliar</t>
  </si>
  <si>
    <t>FuenteFinanciamiento</t>
  </si>
  <si>
    <t>FuenteEspecifica</t>
  </si>
  <si>
    <t>OrganimoFinanciador</t>
  </si>
  <si>
    <t>COD_INST_OTORGANTE</t>
  </si>
  <si>
    <t>PRESUPUESTO</t>
  </si>
  <si>
    <t>Mayo</t>
  </si>
  <si>
    <t>Junio</t>
  </si>
  <si>
    <t>Julio</t>
  </si>
  <si>
    <t>Agosto</t>
  </si>
  <si>
    <t>Total Disponible</t>
  </si>
  <si>
    <t>6109 - CORPORACION DE ACUEDUCTO Y ALCANTARILLADO DE PUERTO PLATA</t>
  </si>
  <si>
    <t>1.4.1.2.01 - Del gobierno central</t>
  </si>
  <si>
    <t>1.4.2.2.01 - Del gobierno central</t>
  </si>
  <si>
    <t>1.5.2.2.03 - Venta de agua y saneamiento</t>
  </si>
  <si>
    <t>3.2.2.1.01 Incremento de cuentas por pagar a largo plazo</t>
  </si>
  <si>
    <t>COD_SNIP</t>
  </si>
  <si>
    <t>(en blanco)</t>
  </si>
  <si>
    <t>0207</t>
  </si>
  <si>
    <t>Fuente Especifica</t>
  </si>
  <si>
    <t>Sub Funcion</t>
  </si>
  <si>
    <t>Organismo Financiador</t>
  </si>
  <si>
    <t>COD_INST_ TRANSFERENCIA</t>
  </si>
  <si>
    <t>Programa</t>
  </si>
  <si>
    <t>Sub-Programa</t>
  </si>
  <si>
    <t>Proyecto</t>
  </si>
  <si>
    <t>Actividad_Obra</t>
  </si>
  <si>
    <t>Fuentes Financiamiento</t>
  </si>
  <si>
    <t>Suma de Presupuestos</t>
  </si>
  <si>
    <t>total</t>
  </si>
  <si>
    <t>DIRECCIÓN GENERAL DE PRESUPUESTO</t>
  </si>
  <si>
    <t xml:space="preserve">DIRECCIÓN DE EMPRESAS PÚBLICAS, SEGURIDAD SOCIAL Y ASFL </t>
  </si>
  <si>
    <t>(VALORES EN RD$)</t>
  </si>
  <si>
    <t>VARIACIÓN CUENTAS POR PAGAR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</si>
  <si>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</si>
  <si>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</si>
  <si>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</si>
  <si>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</si>
  <si>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</si>
  <si>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</si>
  <si>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</si>
  <si>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</si>
  <si>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</si>
  <si>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</si>
  <si>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</si>
  <si>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</si>
  <si>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</si>
  <si>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VALIDACION TOTAL VARIACIONES</t>
  </si>
  <si>
    <t>1. Balance Inicial Cuenta Por Pagar (Bce final mes anterior)</t>
  </si>
  <si>
    <t xml:space="preserve">   (+) Cuentas Por Pagar del mes en ejecución</t>
  </si>
  <si>
    <t xml:space="preserve">   (+) Retenciones</t>
  </si>
  <si>
    <t xml:space="preserve">   (-) Cuentas Anteriores Pagadas en el mes</t>
  </si>
  <si>
    <t xml:space="preserve">2. Balance Final  Cuentas Por Pagar </t>
  </si>
  <si>
    <t>3. Incremento/Disminución de Cuentas Por Pagar (2-1)</t>
  </si>
  <si>
    <t>Nota: Un incremento de Cuenta x Pagar va al Ingreso (Fuentes Financieras Subcuenta 3.2.1.1)</t>
  </si>
  <si>
    <t xml:space="preserve">          Una Disminución de Cuenta x Pagar va al Gasto (Aplicaciones Financieras Subcuenta 4.2.1.1)</t>
  </si>
  <si>
    <t>VARIACIÓN CAJA Y BANCO</t>
  </si>
  <si>
    <t>1. Balance Inicial Caja y Banco (Bce final mes anterior)</t>
  </si>
  <si>
    <t>2. Ingresos</t>
  </si>
  <si>
    <t>3.Disponibilidad (1+2)</t>
  </si>
  <si>
    <t>4.Gastos</t>
  </si>
  <si>
    <t>5. Balance final de caja y banco (3-4)</t>
  </si>
  <si>
    <t>6.Incremento/Disminución de Caja y Banco (5-1)</t>
  </si>
  <si>
    <t>Nota: Un Incremento de Caja y Banco se registra  en el  Gasto (Aplicaciones Financieras Subcuenta 4.1.1.1)</t>
  </si>
  <si>
    <t xml:space="preserve">          Una Disminución se registra en el Ingreso (Fuentes Financieras Subcuenta 3.1.1.1)</t>
  </si>
  <si>
    <t>EJECUCIÓN EMPRESAS E INSTITUCIONES FINANCIERAS 2018</t>
  </si>
  <si>
    <t>0000 ADMINISTRACION DE TRANSFERENCIAS Y ACTIVOS FINANCIEROS</t>
  </si>
  <si>
    <t>4.1.1.1.01 Incremento de disponibilidades internas</t>
  </si>
  <si>
    <t>99 ADMINISTRACION DE TRANSFERENCIAS Y ACTIVOS FINANCIEROS</t>
  </si>
  <si>
    <t>4.1.1.3.01 Incremento de cuentas por cobrar internas de corto plazo</t>
  </si>
  <si>
    <t>96 DEUDA PUBLICA Y OTRAS OPERACIONES FINANCIERAS</t>
  </si>
  <si>
    <t>0001 AMORTIZACION DE LA DEUDA PUBLICA</t>
  </si>
  <si>
    <t>4.2.1.1.01 Disminución de cuentas por pagar internas de corto plazo</t>
  </si>
  <si>
    <t>0.0.00 N/A</t>
  </si>
  <si>
    <t>99 Administracion  de Transferencias Y Activos Financieros</t>
  </si>
  <si>
    <t>AUXILIAR INGRESO</t>
  </si>
  <si>
    <t>COD_FUENTE DES_FUENTE</t>
  </si>
  <si>
    <t>COD_ORG_FINANCIADOR DES_ORG_FINANCIADOR</t>
  </si>
  <si>
    <t>COD_FONDO DES_FONDO</t>
  </si>
  <si>
    <t>1.1.1.1.01 Impuesto sobre la renta de las personas</t>
  </si>
  <si>
    <t>10 FONDO GENERAL</t>
  </si>
  <si>
    <t>100 TESORO NACIONAL</t>
  </si>
  <si>
    <t>0100 FONDO GENERAL</t>
  </si>
  <si>
    <t>1.1.1.1.02 Impuesto sobre la renta proveniente de salarios</t>
  </si>
  <si>
    <t>20 FONDOS CON DESTINO ESPECĺFICO</t>
  </si>
  <si>
    <t>101 CONTRAPARTIDA</t>
  </si>
  <si>
    <t>0101 ERRONEO</t>
  </si>
  <si>
    <t>1.1.1.1.03 Impuesto sobre la renta originada en la prestación de servicios en general</t>
  </si>
  <si>
    <t>30 FONDOS PROPIOS</t>
  </si>
  <si>
    <t>102 FONDOS PROPIOS</t>
  </si>
  <si>
    <t>0800 FONDO PARA CREDITO EXTERNO</t>
  </si>
  <si>
    <t>1.1.1.1.04 Impuesto sobre premios</t>
  </si>
  <si>
    <t>40 TRANSFERENCIAS</t>
  </si>
  <si>
    <t>104 FONDO PARA CUBRIR NECESIDADES PÚBLICAS (5 %)</t>
  </si>
  <si>
    <t>0814 APOYO PRESUPUESTARIO (RECURSOS EXTERNOS)</t>
  </si>
  <si>
    <t>1.1.1.1.05 Retención sobre premios bancas de lotería y deportivas</t>
  </si>
  <si>
    <t>50 CRÉDITO INTERNO</t>
  </si>
  <si>
    <t>105 RECURSOS DE LAS APROPIACIONES DEL 1%  SR. PRESIDENTE</t>
  </si>
  <si>
    <t>0900 FONDO PARA  DONACIONES EXTERNAS</t>
  </si>
  <si>
    <t>1.1.1.1.06 Impuesto sobre la renta proveniente de alquileres y arrendamientos</t>
  </si>
  <si>
    <t>60 CREDITO EXTERNO</t>
  </si>
  <si>
    <t>206 AGENCIA ESPAÑOLA DE COOPERACIÓN INTERNACIONAL Y DESARROLLO (AECID)</t>
  </si>
  <si>
    <t>6025 BONOS GLOBALES EXTERNOS</t>
  </si>
  <si>
    <t>1.1.1.1.07 Impuesto sobre retribuciones complementarias</t>
  </si>
  <si>
    <t>70 DONACION EXTERNA</t>
  </si>
  <si>
    <t>212 AGENCIA FRANCESA PARA EL DESARROLLO</t>
  </si>
  <si>
    <t>6062 PROGRAMA DE DESARROLLO URBANO Y HABITAT</t>
  </si>
  <si>
    <t>1.1.1.1.08 Impuesto sobre intereses pagados por entidades financieras a personas físicas residentes</t>
  </si>
  <si>
    <t>214 INSTITUTO DE CRÉDITO OFICIAL (ICO)</t>
  </si>
  <si>
    <t>9995 VENTAS DE SERVICIOS</t>
  </si>
  <si>
    <t>1.1.1.1.09 Impuesto sobre intereses pagados por entidades financieras a personas físicas no residentes</t>
  </si>
  <si>
    <t>300 BANCO INTERAMERICANO DE DESARROLLO (BID)</t>
  </si>
  <si>
    <t>9998 OTROS FONDOS</t>
  </si>
  <si>
    <t>1.1.1.1.10 Impuesto por dividendos pagados o acreditados a personas físicas en el país</t>
  </si>
  <si>
    <t>301 BANCO MUNDIAL (BM)</t>
  </si>
  <si>
    <t>9999 VENTAS DE MERCANCIA</t>
  </si>
  <si>
    <t>1.1.1.1.11 Impuesto por dividendos pagados o acreditados a personas físicas en el exterior</t>
  </si>
  <si>
    <t>310 FONDO INTERNACIONAL DE DESARROLLO AGRÍCOLA (FIDA)</t>
  </si>
  <si>
    <t>1.1.1.2.01 Impuesto sobre la renta de las empresas</t>
  </si>
  <si>
    <t>351 CORPORACION ANDINA DE FOMENTO (CAF)</t>
  </si>
  <si>
    <t>1.1.1.2.02 Impuesto casinos de juego</t>
  </si>
  <si>
    <t>351 COOPERACIÓN ANDINA DE FOMENTO (CAF)</t>
  </si>
  <si>
    <t>1.1.1.2.03 Impuesto por juegos telefónicos</t>
  </si>
  <si>
    <t>352 FONDO OPEC. PARA EL DESARROLLO INTERNACIONAL (OFID)</t>
  </si>
  <si>
    <t>1.1.1.2.04 Impuesto sobre ventas zonas francas</t>
  </si>
  <si>
    <t>401 BANCO DE DESARROLLO ECONOMICO Y SOCIAL DE BRASIL (BNDES)</t>
  </si>
  <si>
    <t>1.1.1.2.05 Impuesto sobre ventas zonas francas comerciales</t>
  </si>
  <si>
    <t>405 BANCO ESPAÑOL DE CREDITO</t>
  </si>
  <si>
    <t>1.1.1.2.06 Impuesto mínimo anual minero (IMA)</t>
  </si>
  <si>
    <t>419 DEUSTCH BANK</t>
  </si>
  <si>
    <t>1.1.1.2.07 Impuesto sobre utilidades netas mineras</t>
  </si>
  <si>
    <t>426 BONOS GLOBALES EXTERNOS</t>
  </si>
  <si>
    <t>1.1.1.2.08 * Impuesto sobre contrato de concesión de compañías de servicios de comunicación (Canon)</t>
  </si>
  <si>
    <t>599 OTROS BANCOS</t>
  </si>
  <si>
    <t>1.1.1.2.09 Impuesto sobre las ganancias de capital</t>
  </si>
  <si>
    <t>608 FRANCIA</t>
  </si>
  <si>
    <t>1.1.1.2.10 ** Impuesto sobre los hipódromos</t>
  </si>
  <si>
    <t>616 REPÚBLICA DE CHINA (TAiWAN)</t>
  </si>
  <si>
    <t>1.1.1.2.11 .(1) Impuesto sobre beneficios por explotación minera</t>
  </si>
  <si>
    <t>622 VENEZUELA</t>
  </si>
  <si>
    <t>1.1.1.2.12 Impuesto sobre intereses pagados por entidades financieras a personas jurídicas residentes</t>
  </si>
  <si>
    <t>699 OTROS GOBIERNOS</t>
  </si>
  <si>
    <t>1.1.1.2.13 Impuesto sobre intereses pagados por entidades financieras a personas jurídicas no residentes</t>
  </si>
  <si>
    <t>999 OTROS GOBIERNOS</t>
  </si>
  <si>
    <t>1.1.1.2.14 Impuesto por dividendos pagados o acreditados a personas jurídicas residentes</t>
  </si>
  <si>
    <t>1.1.1.2.15 Impuesto por dividendos pagados o acreditados a personas jurídicas no residentes</t>
  </si>
  <si>
    <t>1.1.1.3.01 Impuesto por provisión de bienes y servicios en general</t>
  </si>
  <si>
    <t>1.1.1.3.02 Impuesto por otro tipo de rentas no especificado</t>
  </si>
  <si>
    <t>1.1.1.3.03 Impuesto por pagos al exterior en general</t>
  </si>
  <si>
    <t>1.1.1.3.04 Impuesto sobre ventas bancas de apuesta de lotería</t>
  </si>
  <si>
    <t>1.1.1.3.05 Impuesto sobre ventas bancas deportivas</t>
  </si>
  <si>
    <t>1.1.1.3.06 Impuesto sobre máquinas tragamonedas</t>
  </si>
  <si>
    <t>1.1.1.3.07 Impuesto por dividendos pagados o acreditados en el país</t>
  </si>
  <si>
    <t>1.1.1.3.08 Impuesto por intereses pagados o acreditados en el exterior</t>
  </si>
  <si>
    <t>1.1.1.4.01 Interés indemnizatorio de los impuestos sobre los ingresos de personas físicas</t>
  </si>
  <si>
    <t>1.1.1.4.02 Recargos, multas y sanciones del impuesto sobre los ingresos de personas físicas</t>
  </si>
  <si>
    <t>1.1.1.4.03 Interés indemnizatorio de los impuestos sobre los ingresos de empresas y otras corporaciones</t>
  </si>
  <si>
    <t>1.1.1.4.04 Recargos, multas y sanciones del impuesto sobre los ingresos de empresas y otras corporaciones</t>
  </si>
  <si>
    <t>1.1.1.4.05 Recargo casinos</t>
  </si>
  <si>
    <t>1.1.1.4.06 Recargo máquinas tragamonedas</t>
  </si>
  <si>
    <t>1.1.2.1.01 *** INFOTEP aporte empresarial</t>
  </si>
  <si>
    <t>1.1.2.1.02 *** INFOTEP sobre bonificaciones</t>
  </si>
  <si>
    <t>1.1.3.1.01 Impuesto sobre viviendas suntuarias y solares urbanos no edificados</t>
  </si>
  <si>
    <t>1.1.3.1.02 Impuesto sobre los activos</t>
  </si>
  <si>
    <t>1.1.3.1.03 Impuesto sobre las operaciones inmobiliarias</t>
  </si>
  <si>
    <t>1.1.3.1.04 Impuesto sobre las sucesiones y donaciones</t>
  </si>
  <si>
    <t>1.1.3.1.05 Impuesto sobre transferencia de bienes muebles</t>
  </si>
  <si>
    <t>1.1.3.1.06 Impuesto sobre los activos financieros</t>
  </si>
  <si>
    <t>1.1.3.1.07 Impuesto sobre la constitución de compañías por acciones y en comandita</t>
  </si>
  <si>
    <t>1.1.3.1.08 Impuesto sobre transacciones vehículo de motor</t>
  </si>
  <si>
    <t>1.1.3.1.09 Impuesto sobre cheques</t>
  </si>
  <si>
    <t>1.1.3.1.10 * Impuesto sobre actos traslativos propiedad inmobiliaria</t>
  </si>
  <si>
    <t>1.1.3.1.11 .(1) Impuesto sobre terrenos no urbanizados</t>
  </si>
  <si>
    <t>1.1.3.1.12 .(1) Impuesto sobre solares no edificados</t>
  </si>
  <si>
    <t>1.1.3.1.13 .(1) Contribuciones municipales</t>
  </si>
  <si>
    <t>1.1.3.1.14 * Impuesto por venta acumulativa de bienes o efectos muebles</t>
  </si>
  <si>
    <t>1.1.3.2.01 Intereses indemnizatorios sobre el patrimonio</t>
  </si>
  <si>
    <t>1.1.3.2.02 Recargo por mora, multas y sanciones sobre las viviendas suntuarias</t>
  </si>
  <si>
    <t>1.1.3.2.03 Multas y sanciones traspasos vehículo de motor</t>
  </si>
  <si>
    <t>1.1.3.2.04 Interés indemnizatorio impuesto sobre transferencia de bienes muebles</t>
  </si>
  <si>
    <t>1.1.3.2.05 Recargo por mora impuesto sobre transferencia de bienes muebles</t>
  </si>
  <si>
    <t>1.1.3.2.06 Interés indemnizatorio sobre operaciones inmobiliarias</t>
  </si>
  <si>
    <t>1.1.3.2.07 Recargo por mora impuesto sobre operaciones inmobiliarias</t>
  </si>
  <si>
    <t>1.1.3.2.08 Interés indemnizatorio sobre las sucesiones y donaciones</t>
  </si>
  <si>
    <t>1.1.3.2.09 Recargo por mora impuesto sobre las sucesiones y donaciones</t>
  </si>
  <si>
    <t>1.1.3.2.10 Recargos sobre cheques</t>
  </si>
  <si>
    <t>1.1.3.2.11 Interés indemnizatorio sobre cheques</t>
  </si>
  <si>
    <t>1.1.3.2.12 Interés indemnizatorio traspasos vehículos de motor</t>
  </si>
  <si>
    <t>1.1.4.1.01 Impuesto sobre la Transferencia de Bienes Industrializados y Servicios (ITBIS)</t>
  </si>
  <si>
    <t>1.1.4.1.02 * Impuesto adicional sobre mercancías y servicios</t>
  </si>
  <si>
    <t>1.1.4.1.03 .(1) Impuesto sobre ventas condicionales de muebles</t>
  </si>
  <si>
    <t>1.1.4.2.01 Impuesto específico sobre los hidrocarburos, Ley 112-00</t>
  </si>
  <si>
    <t>1.1.4.2.02 Impuesto selectivo ad valorem sobre hidrocarburos, Ley 557-05</t>
  </si>
  <si>
    <t>1.1.4.2.03 Impuesto adicional de RD$2.0 al consumo de gasoil y gasolina premium-regular</t>
  </si>
  <si>
    <t>1.1.4.2.04 Impuesto selectivo ad valorem alcohol</t>
  </si>
  <si>
    <t>1.1.4.2.05 Impuesto selectivo alcohol etílico sin desnaturalizar (mayor o igual a 80 %)</t>
  </si>
  <si>
    <t>1.1.4.2.06 Impuesto selectivo alcohol etílico sin desnaturalizar (inferior a 80 %)</t>
  </si>
  <si>
    <t>1.1.4.2.07 Impuesto selectivo ron y demás aguardientes de caña</t>
  </si>
  <si>
    <t>1.1.4.2.08 * 2 % adicional a las importaciones del Banco Central</t>
  </si>
  <si>
    <t>1.1.4.2.09 * Comisión de cambio</t>
  </si>
  <si>
    <t>1.1.4.2.10 * Incremento de un 30 % selectivo al tabaco y el alcohol</t>
  </si>
  <si>
    <t>1.1.4.2.11 Impuesto selectivo aguardiente de uvas</t>
  </si>
  <si>
    <t>1.1.4.2.12 Impuesto selectivo gin y ginebra</t>
  </si>
  <si>
    <t>1.1.4.2.13 Impuesto selectivo whisky</t>
  </si>
  <si>
    <t>1.1.4.2.14 Impuesto selectivo licores</t>
  </si>
  <si>
    <t>1.1.4.2.15 Impuesto selectivo vodka</t>
  </si>
  <si>
    <t>1.1.4.2.16 Impuesto selectivo vinos de uvas</t>
  </si>
  <si>
    <t>1.1.4.2.17 Impuesto selectivo vermut y derivados de uvas frescas</t>
  </si>
  <si>
    <t>1.1.4.2.18 Impuesto selectivo a las cervezas</t>
  </si>
  <si>
    <t>1.1.4.2.19 Impuesto selectivo demás bebidas fermentadas</t>
  </si>
  <si>
    <t>1.1.4.2.20 Impuesto específico a derivados del alcohol</t>
  </si>
  <si>
    <t>1.1.4.2.21 Impuesto adicional sobre ron, whisky y ginebra</t>
  </si>
  <si>
    <t>1.1.4.2.22 Impuesto adicional sobre vinos y licores dulces</t>
  </si>
  <si>
    <t>1.1.4.2.23 Impuesto sobre estampillas de los fósforos</t>
  </si>
  <si>
    <t>1.1.4.2.24 Impuesto selectivo cigarrillos que contengan tabaco</t>
  </si>
  <si>
    <t>1.1.4.2.25 Impuesto selectivo cigarros (puros) y cigarritos (puritos)</t>
  </si>
  <si>
    <t>1.1.4.2.26 Impuesto selectivo los demás (cigarrillos)</t>
  </si>
  <si>
    <t>1.1.4.2.27 Impuesto selectivo ad valorem a los cigarrillos</t>
  </si>
  <si>
    <t>1.1.4.2.28 Impuesto específico al tabaco y el cigarrillo</t>
  </si>
  <si>
    <t>1.1.4.2.29 Impuesto selectivo demás mercancías</t>
  </si>
  <si>
    <t>1.1.4.2.30 Impuesto selectivo de seguros</t>
  </si>
  <si>
    <t>1.1.4.2.31 Impuesto selectivo sobre las telecomunicaciones</t>
  </si>
  <si>
    <t>1.1.4.2.32 Impuesto para contribuir al desarrollo de las telecomunicaciones (CDT)</t>
  </si>
  <si>
    <t>1.1.4.2.33 * Impuesto selectivo a los vehículos de motor</t>
  </si>
  <si>
    <t>1.1.4.2.34 * Impuesto sobre las bebidas gaseosas</t>
  </si>
  <si>
    <t>1.1.4.2.35 * Impuesto sobre la venta de boletos de espectáculos públicos</t>
  </si>
  <si>
    <t>1.1.4.2.36 * Impuesto sobre ventas de boletos estadios deportivos</t>
  </si>
  <si>
    <t>1.1.4.2.37 * Impuesto a las demás bebidas alcoholicas</t>
  </si>
  <si>
    <t>1.1.4.3.01 Impuesto de 17 % registro propiedad de vehículos</t>
  </si>
  <si>
    <t>1.1.4.3.02 Derecho de circulación vehículos de motor</t>
  </si>
  <si>
    <t>1.1.4.3.03 Impuesto específico de bancas de lotería</t>
  </si>
  <si>
    <t>1.1.4.3.04 Impuesto específico bancas deportivas</t>
  </si>
  <si>
    <t>1.1.4.3.05 Licencias para portar armas de fuego</t>
  </si>
  <si>
    <t>1.1.4.3.06 Impuestos sobre el uso de carreteras y puentes (peajes)</t>
  </si>
  <si>
    <t>1.1.4.3.07 Patente de comercio al por menor (Ley 253-12)</t>
  </si>
  <si>
    <t>1.1.4.3.08 Permiso para importar adquirir y vender mat. explosivos</t>
  </si>
  <si>
    <t>1.1.4.3.09 * Impuestos (sellos) manifiestos de importación</t>
  </si>
  <si>
    <t>1.1.4.3.10 * Permiso sobre venta de medicinas</t>
  </si>
  <si>
    <t>1.1.4.3.11 * Permiso p/inst. laboratorios industriales y farmacéuticos</t>
  </si>
  <si>
    <t>1.1.4.3.12 * Permisos para ventas de alimentos para animales</t>
  </si>
  <si>
    <t>1.1.4.3.13 ** Licencia para operar bancas de apuestas</t>
  </si>
  <si>
    <t>1.1.4.3.14 * Licencia para comercializar vehículos de motor</t>
  </si>
  <si>
    <t>1.1.4.3.15 * Licencia para suplidores de máquinas tragamonedas</t>
  </si>
  <si>
    <t>1.1.4.3.16 .(1) Solicitud arrendamiento de edificios municipales</t>
  </si>
  <si>
    <t>1.1.4.3.17 .(1) Expedición de tablillas vehículos de motor y de tracción animal-muscular.</t>
  </si>
  <si>
    <t>1.1.4.3.18 .(1) Anuncios, muestras y carteles</t>
  </si>
  <si>
    <t>1.1.4.3.19 .(1) Rodaje y transporte de materiales varios</t>
  </si>
  <si>
    <t>1.1.4.3.20 .(1) Hoteles, moteles y apartoteles y establecimientos similares</t>
  </si>
  <si>
    <t>1.1.4.3.21 .(1) Certificación de animales</t>
  </si>
  <si>
    <t>1.1.4.3.22 .(1) Traspaso de solares y terrenos rurales</t>
  </si>
  <si>
    <t>1.1.4.3.23 .(1) Mercado móvil (chimi, hot dog y otros)</t>
  </si>
  <si>
    <t>1.1.4.3.24 .(1) Autorización para poda y corte de árboles</t>
  </si>
  <si>
    <t>1.1.4.3.25 .(1) Registro y organización sindicato de choferes</t>
  </si>
  <si>
    <t>1.1.4.3.26 .(1) Funcionamiento car wash</t>
  </si>
  <si>
    <t>1.1.4.3.27 .(1) Parqueos</t>
  </si>
  <si>
    <t>1.1.4.3.28 .(1) Impuesto sobre tramitación de documentos</t>
  </si>
  <si>
    <t>1.1.4.3.29 .(1) Impuesto sobre registro de documentos</t>
  </si>
  <si>
    <t>1.1.4.3.30 .(1) Impuesto sobre lidias de gallo</t>
  </si>
  <si>
    <t>1.1.4.3.31 .(1) Impuesto sobre billares</t>
  </si>
  <si>
    <t>1.1.4.3.32 .(1) Espectáculos públicos con o sin boleta de entrada</t>
  </si>
  <si>
    <t>1.1.4.3.33 .(1) Licencias de construcción</t>
  </si>
  <si>
    <t>1.1.4.3.34 .(1) Permiso construcción pozos filtrantes</t>
  </si>
  <si>
    <t>1.1.4.3.35 .(1) Permiso para romper pavimento de la vía pública</t>
  </si>
  <si>
    <t>1.1.4.3.36 .(1) Instalación envasadora de gas y estaciones de combustible</t>
  </si>
  <si>
    <t>1.1.4.3.37 .(1) Ocupación vías públicas para comercio informal</t>
  </si>
  <si>
    <t>1.1.4.3.38 .(1) Permiso a ocupar vía pública con material de construcción</t>
  </si>
  <si>
    <t>1.1.4.3.39 .(1) Permiso para usufructo vía pública carga y descarga mercancías</t>
  </si>
  <si>
    <t>1.1.4.3.40 .(1) Instalación car wash</t>
  </si>
  <si>
    <t>1.1.4.3.41 .(1) Permiso para construcción y/o instalación de mercados</t>
  </si>
  <si>
    <t>1.1.4.3.42 .(1) Construcción nichos, fosas y panteones</t>
  </si>
  <si>
    <t>1.1.4.3.43 .(1) Construcción de rampas con exceso de metros lineales</t>
  </si>
  <si>
    <t>1.1.4.3.44 .(1) Licencia para instalación telecomunicaciones</t>
  </si>
  <si>
    <t>1.1.4.3.45 .(1) Permiso para demolición de construcciones</t>
  </si>
  <si>
    <t>1.1.4.3.46 .(1) Permiso para operación de mercados</t>
  </si>
  <si>
    <t>1.1.4.4.01 Interés indemnizatorio sobre ITBIS</t>
  </si>
  <si>
    <t>1.1.4.4.02 Recargos por mora, multas y sanciones sobre ITBIS</t>
  </si>
  <si>
    <t>1.1.4.4.03 Interés indemnizatorio sobre las mercancías</t>
  </si>
  <si>
    <t>1.1.4.4.04 Recargos por mora, multas y sanciones sobre mercancías</t>
  </si>
  <si>
    <t>1.1.4.4.05 Interés indemnizatorio sobre los servicios</t>
  </si>
  <si>
    <t>1.1.4.4.05 Recargo Por Mora Y Multa Sobre Los Servicios</t>
  </si>
  <si>
    <t>1.1.4.4.06 Recargo por mora y multa sobre los servicios</t>
  </si>
  <si>
    <t>1.1.4.4.07 Interés indemnizatorio selectivo de seguros</t>
  </si>
  <si>
    <t>1.1.4.4.08 Recargo y sanciones selectivo de seguros</t>
  </si>
  <si>
    <t>1.1.4.4.09 Interés indemnizatorio sobre las telecomunicaciones</t>
  </si>
  <si>
    <t>1.1.4.4.10 Recargo por mora, multas y sanciones sobre las telecomunicaciones</t>
  </si>
  <si>
    <t>1.1.4.4.11 Interés indemnizatorio sobre el uso de bienes y licencias</t>
  </si>
  <si>
    <t>1.1.4.4.12 Recargo y sanciones vehículos de motor</t>
  </si>
  <si>
    <t>1.1.4.4.13 Recargo bancas de apuestas</t>
  </si>
  <si>
    <t>1.1.4.4.14 .(1) Recargos por mora sobre las ventas condicionales muebles</t>
  </si>
  <si>
    <t>1.1.5.1.01 Impuestos arancelarios</t>
  </si>
  <si>
    <t>1.1.5.1.02 Subasta contingentes arancelarios</t>
  </si>
  <si>
    <t>1.1.5.1.03 * Impuesto sobre madera importada</t>
  </si>
  <si>
    <t>1.1.5.1.04 2% adicional a las importaciones del Banco Central</t>
  </si>
  <si>
    <t>1.1.5.1.99 Otros impuestos sobre las importaciones</t>
  </si>
  <si>
    <t>1.1.5.2.01 Impuesto sobre ventas de tiendas de zonas francas</t>
  </si>
  <si>
    <t>1.1.5.2.02 Derecho de exportación piedra caliza</t>
  </si>
  <si>
    <t>1.1.5.2.03 * Contribución solidaria transitoria (impuesto a la exportación)</t>
  </si>
  <si>
    <t>1.1.5.2.04 Recargo 5% a las exportaciones- Banco Central</t>
  </si>
  <si>
    <t>1.1.5.3.01 Impuesto a la salida de pasajeros al exterior por aeropuertos y puertos</t>
  </si>
  <si>
    <t>1.1.5.3.02 Impuesto a la salida de pasajeros al exterior por la región fronteriza</t>
  </si>
  <si>
    <t>1.1.5.3.03 Derechos consulares</t>
  </si>
  <si>
    <t>1.1.5.3.04 Reliquidación comisión cambiaria</t>
  </si>
  <si>
    <t>1.1.5.3.05 Impuesto de estampillas bebidas alcohólicas importadas</t>
  </si>
  <si>
    <t>1.1.5.3.06 * Impuestos adicionales sobre bebidas alcohólicas importadas</t>
  </si>
  <si>
    <t>1.1.5.3.07 Comisión de cambio</t>
  </si>
  <si>
    <t>1.1.5.3.99 Otros impuestos del comercio exterior</t>
  </si>
  <si>
    <t>1.1.5.4.01 Multas por clasificación arancelaria</t>
  </si>
  <si>
    <t>1.1.5.4.02 Multas por contrabando</t>
  </si>
  <si>
    <t>1.1.5.4.03 Multas por falsedad</t>
  </si>
  <si>
    <t>1.1.5.4.04 Multas por mercancías no declaradas o encontradas en exceso</t>
  </si>
  <si>
    <t>1.1.5.4.05 Multas por origen</t>
  </si>
  <si>
    <t>1.1.5.4.06 Multas por régimen aduanero</t>
  </si>
  <si>
    <t>1.1.5.4.07 Multas por valor</t>
  </si>
  <si>
    <t>1.1.5.4.08 * Recargo 5 % a las exportaciones Banco Central</t>
  </si>
  <si>
    <t>1.1.5.4.09 * Multa por omisión factura consular</t>
  </si>
  <si>
    <t>1.1.5.4.10 Recargos por declaración tardía</t>
  </si>
  <si>
    <t>1.1.6.1.01 .(1) Compensación por daños al medio ambiente y vías públicas</t>
  </si>
  <si>
    <t>1.1.6.1.02 Impuestos sobre las emisiones del Co2 por km de los vehículos de motor</t>
  </si>
  <si>
    <t>1.1.9.1.01 Impuesto sobre constitución de fianzas y consignación de valores</t>
  </si>
  <si>
    <t>1.1.9.1.02 0.05 % de las recaudaciones de impuestos internos</t>
  </si>
  <si>
    <t>1.1.9.1.03 .(1) Compensación sobre el pago de facturación, energía eléctrica 3 %</t>
  </si>
  <si>
    <t>1.1.9.1.04 .(1) Otros arbitrios diversos</t>
  </si>
  <si>
    <t>1.1.9.1.05 .(1) Uso de aparatos reproductores de música diversos</t>
  </si>
  <si>
    <t>1.1.9.1.06 * Otros impuestos</t>
  </si>
  <si>
    <t>1.1.9.1.07 * Interés indemnizatorios sobre otros impuestos</t>
  </si>
  <si>
    <t>1.1.9.1.08 * Recargos por mora, multas y sanciones sobre otros impuestos</t>
  </si>
  <si>
    <t>1.1.9.1.09 * Ingresos diversos</t>
  </si>
  <si>
    <t>1.1.9.1.99 .(1) Otros impuestos diversos</t>
  </si>
  <si>
    <t>1.1.9.2.01 Recargos</t>
  </si>
  <si>
    <t>1.2.1.1.01 Contribución patronal del sector privado</t>
  </si>
  <si>
    <t>1.2.1.1.02 Contribución patronal del sector público</t>
  </si>
  <si>
    <t>1.2.1.2.01 Contribución de empleados del sector privado</t>
  </si>
  <si>
    <t>1.2.1.2.02 Contribución De Empleados del Sector Publico</t>
  </si>
  <si>
    <t>1.2.1.2.02 Contribución de empleados del sector público</t>
  </si>
  <si>
    <t>1.2.2.1.01 Contribución patronal del sector privado</t>
  </si>
  <si>
    <t>1.2.2.1.02 Contribución patronal del sector público</t>
  </si>
  <si>
    <t>1.2.2.2.01 Contribución de empleados del sector privado</t>
  </si>
  <si>
    <t>1.2.2.2.02 Contribución de empleados del sector público</t>
  </si>
  <si>
    <t>1.2.3.1.01 Seguro social</t>
  </si>
  <si>
    <t>1.2.3.1.02 *** Impuesto del 1 % Fondo Bienestar Social (Ley 250-84) -Fondo Pensiones Hoteleros</t>
  </si>
  <si>
    <t>1.2.3.1.03 *** 1 % Plan de construcciones (Ley 6-86) -Fondo Pensiones Trabajadores de la Construcción</t>
  </si>
  <si>
    <t>1.2.3.1.04 *** 0,5 % Plan de construcciones (Ley 6-86) -Fondo Pensiones Trabajadores de la Construcción</t>
  </si>
  <si>
    <t>1.2.3.1.05 Contribuciones</t>
  </si>
  <si>
    <t>1.3.1.1.01 Donaciones corrientes en dinero de gobiernos extranjeros</t>
  </si>
  <si>
    <t>1.3.1.1.02 Donaciones corrientes en especie y servicios de gobiernos extranjeros</t>
  </si>
  <si>
    <t>1.3.1.2.01 Donaciones corrientes en dinero de organismos internacionales</t>
  </si>
  <si>
    <t>1.3.1.2.02 Donaciones corrientes en especie y servicios de organismos internacionales</t>
  </si>
  <si>
    <t>1.3.1.2.03 * BID/ DON/ ATN/ SF-8139-DR</t>
  </si>
  <si>
    <t>1.3.1.3.01 Donaciones corrientes en dinero del sector privado externo</t>
  </si>
  <si>
    <t>1.3.1.3.02 Donaciones corrientes en especies y servicios sector privado externo</t>
  </si>
  <si>
    <t>1.3.2.1.01 Donaciones de capital en dinero de gobiernos extranjeros</t>
  </si>
  <si>
    <t>1.3.2.1.02 Donaciones de capital en especie y servicios de gobiernos extranjeros</t>
  </si>
  <si>
    <t>1.3.2.2.01 Donaciones de capital en dinero de organismos internacionales</t>
  </si>
  <si>
    <t>1.3.2.2.02 Donaciones de capital en especie y servicios de organismos internacionales</t>
  </si>
  <si>
    <t>1.3.2.3.01 Donaciones de capital en dinero del sector privado externo</t>
  </si>
  <si>
    <t>1.3.2.3.02 Donaciones de capital en especies y servicios del sector privado externo</t>
  </si>
  <si>
    <t>1.4.1.1.01 Zonas francas</t>
  </si>
  <si>
    <t>1.4.1.1.99 Otras</t>
  </si>
  <si>
    <t>1.4.1.2.01 Del gobierno central</t>
  </si>
  <si>
    <t>1.4.1.2.01 Del Gobierno Central Nacional</t>
  </si>
  <si>
    <t>1.4.1.2.02 Transferencias corrientes recibidas del Poder Legislativo</t>
  </si>
  <si>
    <t>1.4.1.2.03 Transferencias corrientes recibidas del Poder Ejecutivo</t>
  </si>
  <si>
    <t>1.4.1.2.04 Transferencias corrientes recibidas del Poder Judicial</t>
  </si>
  <si>
    <t>1.4.1.2.05 Transferencias corrientes recibidas del Tribunal Constitucional</t>
  </si>
  <si>
    <t>1.4.1.2.06 Transferencias corrientes recibidas de la Junta Central Electoral</t>
  </si>
  <si>
    <t>1.4.1.2.07 Transferencias corrientes recibidas de la Cámara de Cuentas</t>
  </si>
  <si>
    <t>1.4.1.2.08 Transferencias corrientes recibidas del Defensor del Pueblo</t>
  </si>
  <si>
    <t>1.4.1.2.09 Transferencias corrientes recibidas del Tribunal Superior Electoral</t>
  </si>
  <si>
    <t>1.4.1.2.99 Otras</t>
  </si>
  <si>
    <t>1.4.1.3.01 De instituciones públicas descentralizadas y autónomas no financieras</t>
  </si>
  <si>
    <t>1.4.1.3.99 Otras</t>
  </si>
  <si>
    <t>1.4.1.4.01 De instituciones de la seguridad social</t>
  </si>
  <si>
    <t>1.4.1.4.99 Otras</t>
  </si>
  <si>
    <t>1.4.1.5.01 .(1) Del sector privado interno</t>
  </si>
  <si>
    <t>1.4.1.5.02 .(1) De las unidades gubernamentales de gobiernos centrales municipales (bomberos y bandas de música)</t>
  </si>
  <si>
    <t>1.4.1.5.03 .(1) Ordinaria según ley</t>
  </si>
  <si>
    <t>1.4.1.5.04 .(1) Extraordinarias</t>
  </si>
  <si>
    <t>1.4.1.5.05 .(1) De instituciones públicas descentralizadas y autónomas no financieras</t>
  </si>
  <si>
    <t>1.4.1.5.06 .(1) De instituciones públicas de la seguridad social</t>
  </si>
  <si>
    <t>1.4.1.5.07 .(1) De otros municipios</t>
  </si>
  <si>
    <t>1.4.1.5.08 .(1) De empresas públicas no financieras</t>
  </si>
  <si>
    <t>1.4.1.5.09 .(1) De instituciones públicas financieras</t>
  </si>
  <si>
    <t>1.4.1.5.99 .(1) Otras</t>
  </si>
  <si>
    <t>1.4.1.6.01 Transferencias corrientes recibidas de los gobiernos centrales municipales</t>
  </si>
  <si>
    <t>1.4.1.6.02 Otras transferencias corrientes recibidas de los gobiernos centrales municipales</t>
  </si>
  <si>
    <t>1.4.1.7.01 Transferencias corrientes recibidas de instituciones descentralizadas municipales</t>
  </si>
  <si>
    <t>1.4.1.7.02 Otras transferencias corrientes recibidas de instituciones descentralizadas municipales</t>
  </si>
  <si>
    <t>1.4.1.8.01 Transferencias corrientes recibidas de Empresas Publicas No Financieras Nacionales</t>
  </si>
  <si>
    <t>1.4.1.8.01 Transferencias corrientes recibidas de empresas públicas no financieras nacionales</t>
  </si>
  <si>
    <t>1.4.1.8.02 Transferencias corrientes recibidas de empresas públicas no financieras municipales</t>
  </si>
  <si>
    <t>1.4.1.8.99 Otras transferencias corrientes de empresas públicas no financieras</t>
  </si>
  <si>
    <t>1.4.1.9.01 Transferencias corrientes recibidas de instituciones públicas financieras no monetarias</t>
  </si>
  <si>
    <t>1.4.1.9.02 Transferencias corrientes recibidas de instituciones públicas financieras monetarias</t>
  </si>
  <si>
    <t>1.4.1.9.03 Otras transferencias corrientes recibidas de instituciones públicas financieras</t>
  </si>
  <si>
    <t>1.4.2.1.01 Zonas francas</t>
  </si>
  <si>
    <t>1.4.2.1.99 Otras</t>
  </si>
  <si>
    <t>1.4.2.2.01 Del gobierno central</t>
  </si>
  <si>
    <t>1.4.2.2.01 Del Gobierno Central Nacional</t>
  </si>
  <si>
    <t>1.4.2.2.02 Transferencias capital recibidas del Poder Legislativo</t>
  </si>
  <si>
    <t>1.4.2.2.03 Transferencias capital recibidas del Poder Ejecutivo</t>
  </si>
  <si>
    <t>1.4.2.2.04 Transferencias capital recibidas del Poder Judicial</t>
  </si>
  <si>
    <t>1.4.2.2.05 Transferencias capital recibidas del Tribunal Constitucional</t>
  </si>
  <si>
    <t>1.4.2.2.06 Transferencias capital recibidas de la Junta Central Electoral</t>
  </si>
  <si>
    <t>1.4.2.2.07 Transferencias capital recibidas de la Cámara de Cuentas</t>
  </si>
  <si>
    <t>1.4.2.2.08 Transferencias capital recibidas del Defensor del Pueblo</t>
  </si>
  <si>
    <t>1.4.2.2.99 Otros</t>
  </si>
  <si>
    <t>1.4.2.3.01 De instituciones públicas descentralizadas y autónomas no financieras</t>
  </si>
  <si>
    <t>1.4.2.3.99 Otras</t>
  </si>
  <si>
    <t>1.4.2.4.01 De instituciones públicas de la seguridad social</t>
  </si>
  <si>
    <t>1.4.2.4.99 Otras</t>
  </si>
  <si>
    <t>1.4.2.5.01 .(1) Del sector privado interno</t>
  </si>
  <si>
    <t>1.4.2.5.02 .(1) De las unidades gubernamentales de gobierno centrales municipales (bomberos y bandas de música)</t>
  </si>
  <si>
    <t>1.4.2.5.03 .(1) Ordinaria según ley</t>
  </si>
  <si>
    <t>1.4.2.5.04 .(1) Extraordinarias</t>
  </si>
  <si>
    <t>1.4.2.5.05 .(1) De instituciones públicas descentralizadas y autónomas no financieras</t>
  </si>
  <si>
    <t>1.4.2.5.06 .(1) De instituciones públicas de la seguridad social</t>
  </si>
  <si>
    <t>1.4.2.5.07 .(1) De otros municipios</t>
  </si>
  <si>
    <t>1.4.2.5.08 .(1) De empresas públicas no financieras</t>
  </si>
  <si>
    <t>1.4.2.5.09 .(1) De instituciones públicas financieras</t>
  </si>
  <si>
    <t>1.4.2.5.99 .(1) Otras</t>
  </si>
  <si>
    <t>1.4.2.6.01 Transferencias de capital recibidas de los gobiernos centrales municipales</t>
  </si>
  <si>
    <t>1.4.2.6.02 Otras transferencias de capital recibidas de los gobiernos centrales municipales</t>
  </si>
  <si>
    <t>1.4.2.7.01 Transferencias de capital recibidas de instituciones descentralizadas municipales</t>
  </si>
  <si>
    <t>1.4.2.7.02 Otras transferencias de capital recibidas de de instituciones descentralizadas municipales</t>
  </si>
  <si>
    <t>1.4.2.8.01 Transferencias de capital recibidas de empresas públicas no financieras nacionales</t>
  </si>
  <si>
    <t>1.4.2.8.02 Transferencias de capital recibidas de empresas públicas no financieras municipales</t>
  </si>
  <si>
    <t>1.4.2.8.99 Otras transferencias de capital recibidas de empresas públicas no financieras</t>
  </si>
  <si>
    <t>1.4.2.9.01 Transferencias de capital recibidas de instituciones públicas financieras no monetarias</t>
  </si>
  <si>
    <t>1.4.2.9.02 Transferencias de capital recibidas de instituciones públicas financieras monetarias</t>
  </si>
  <si>
    <t>1.4.2.9.99 Otras transferencias de capital recibidas de instituciones públicas financieras</t>
  </si>
  <si>
    <t>1.5.1.1.01 Ventas de almonedas (pública subasta)</t>
  </si>
  <si>
    <t>1.5.1.1.02 Venta de medicamentos PROMESE</t>
  </si>
  <si>
    <t>1.5.1.1.03 Venta de gacetas oficiales</t>
  </si>
  <si>
    <t>1.5.1.1.04 Venta de publicaciones oficiales</t>
  </si>
  <si>
    <t>1.5.1.1.05 Otras Ventas De Mercancias</t>
  </si>
  <si>
    <t>1.5.1.1.05 Otras ventas de mercancías del gobierno central</t>
  </si>
  <si>
    <t>1.5.1.1.06 * Venta de chatarras</t>
  </si>
  <si>
    <t>1.5.1.1.07 VENTA DE CARNE</t>
  </si>
  <si>
    <t>1.5.1.1.09 MAQUINAS FRANQUEADORAS</t>
  </si>
  <si>
    <t>1.5.1.1.11 VENTAS DE ADJUDICADOS</t>
  </si>
  <si>
    <t>1.5.1.1.16 VENTAS DE PRODUCTOS AGRICOLAS</t>
  </si>
  <si>
    <t>1.5.1.1.99 OTRAS VENTAS DE MERCANCIAS</t>
  </si>
  <si>
    <t>1.5.1.1.99 Otras ventas de mercancías</t>
  </si>
  <si>
    <t>1.5.1.2.01 Venta de servicios isla Catalina</t>
  </si>
  <si>
    <t>1.5.1.2.02 Venta de formularios de aduanas</t>
  </si>
  <si>
    <t>1.5.1.2.03 Otras ventas de servicios del gobierno central</t>
  </si>
  <si>
    <t>1.5.1.2.04 Ingresos de la CUT</t>
  </si>
  <si>
    <t>1.5.1.2.05 Servicios de transporte (incluye OMSA, METRO)</t>
  </si>
  <si>
    <t>1.5.1.2.06 Otras ventas de servicios de las descentralizadas y autónomas no financieras</t>
  </si>
  <si>
    <t>1.5.1.2.07 * Venta de pasaportes consulares</t>
  </si>
  <si>
    <t>1.5.1.2.08 * Venta de formularios y facturas consulares</t>
  </si>
  <si>
    <t>1.5.1.2.09 * Venta de sellos para facturas consulares</t>
  </si>
  <si>
    <t>1.5.1.2.10 * Ventas certificados medicos</t>
  </si>
  <si>
    <t>1.5.1.2.11 * Venta de equipos de alcoholes</t>
  </si>
  <si>
    <t>1.5.1.2.12 ** Venta de sellos pro</t>
  </si>
  <si>
    <t>1.5.1.2.13 Venta de energía eléctrica</t>
  </si>
  <si>
    <t>1.5.1.2.14 Mensajería express</t>
  </si>
  <si>
    <t>1.5.1.2.15 Venta de servicios de las instituciones públicas financieras</t>
  </si>
  <si>
    <t>1.5.1.2.16 Venta de agua y saneamiento</t>
  </si>
  <si>
    <t>1.5.1.2.17 Arrendamiento de hoteles y complejos turísticos</t>
  </si>
  <si>
    <t>1.5.1.2.18 Acondicionamiento de solares y cabañas turísticas en arrendamiento</t>
  </si>
  <si>
    <t>1.5.1.2.19 Servicio guardería infantil</t>
  </si>
  <si>
    <t>1.5.1.2.20 Uso de rampas</t>
  </si>
  <si>
    <t>1.5.1.2.24 VENTA DE AGUA Y SANEAMIENTO</t>
  </si>
  <si>
    <t>1.5.1.2.26 REMESAS, GIROS POSTALES</t>
  </si>
  <si>
    <t>1.5.1.2.28 SERVICIOS DE LLAVES Y CERRADURAS</t>
  </si>
  <si>
    <t>1.5.1.2.29 VALORES DECLARADOS</t>
  </si>
  <si>
    <t>1.5.1.2.30 MENSAJERIA EXPRESS</t>
  </si>
  <si>
    <t>1.5.1.2.51 VENTA DE ENERGIA ELECTRICA</t>
  </si>
  <si>
    <t>1.5.1.2.52 VENTA DE SERVICIOS DE LAS INST. PUBLICAS FINANCIERAS</t>
  </si>
  <si>
    <t>1.5.1.2.99 Otras Ventas de Servicios</t>
  </si>
  <si>
    <t>1.5.1.3.01 Tasas judiciales sobre actos expedidos por el Poder Judicial</t>
  </si>
  <si>
    <t>1.5.1.3.02 Tasa por expedición y renovación de pasaportes</t>
  </si>
  <si>
    <t>1.5.1.3.03 Tarjeta de turismo</t>
  </si>
  <si>
    <t>1.5.1.3.03 Tasas Por Conceptos De Mensuras Catastrales</t>
  </si>
  <si>
    <t>1.5.1.3.04 * Tasa sobre inmigración</t>
  </si>
  <si>
    <t>1.5.1.3.05 * Tasas por conceptos de mensuras catastrales</t>
  </si>
  <si>
    <t>1.5.1.3.06 .(1) Tasa a la matanza de animales</t>
  </si>
  <si>
    <t>1.5.1.3.07 .(1) Instalación de tanques con material inflamable para uso residencial</t>
  </si>
  <si>
    <t>1.5.1.3.07 Pago Mensuras Catastrales p/ Enajenación y Arrend. de Solares</t>
  </si>
  <si>
    <t>1.5.1.3.08 .(1) Pago mensuras catastrales para enajenación y arrend. de solares</t>
  </si>
  <si>
    <t>1.5.1.3.08 Tramitación de Plano</t>
  </si>
  <si>
    <t>1.5.1.3.09 .(1) Tramitación de plano</t>
  </si>
  <si>
    <t>1.5.1.3.10 .(1) Servicios médicos y de ambulancias</t>
  </si>
  <si>
    <t>1.5.1.3.11 .(1) Servicios funerarios</t>
  </si>
  <si>
    <t>1.5.1.3.12 .(1) Supervisión y fiscalización de obras</t>
  </si>
  <si>
    <t>1.5.1.3.13 .(1) Limpiezas solares yermos</t>
  </si>
  <si>
    <t>1.5.1.3.14 .(1) Inhumación y exhumación</t>
  </si>
  <si>
    <t>1.5.1.3.15 .(1) Expedición certificaciones</t>
  </si>
  <si>
    <t>1.5.1.3.16 .(1) Estudio y autorización para uso de suelo</t>
  </si>
  <si>
    <t>1.5.1.3.17 .(1) Garajes</t>
  </si>
  <si>
    <t>1.5.1.3.18 .(1) Certificaciones vida y costumbre</t>
  </si>
  <si>
    <t>1.5.1.3.19 .(1) Grúas y remolques</t>
  </si>
  <si>
    <t>1.5.1.3.20 .(1) Recolección desechos sólidos</t>
  </si>
  <si>
    <t>1.5.1.3.21 .(1) Mantenimiento paseos comerciales</t>
  </si>
  <si>
    <t>1.5.1.3.22 .(1) Tasas por declaración tardía zona rural</t>
  </si>
  <si>
    <t>1.5.1.3.23 .(1) Tramitación solicitud terrenos</t>
  </si>
  <si>
    <t>1.5.1.3.24 .(1) Tasa de terrenos</t>
  </si>
  <si>
    <t>1.5.1.3.25 .(1) Servicios administrativos</t>
  </si>
  <si>
    <t>1.5.1.3.26 Derechos aeroportuarios</t>
  </si>
  <si>
    <t>1.5.1.3.99 .(1) Otras tasas</t>
  </si>
  <si>
    <t>1.5.1.4.01 *** Venta de sellos especiales para el Colegio de Abogados</t>
  </si>
  <si>
    <t>1.5.1.4.02 Servicios de laboratorios del Ministerio de Obras Públicas</t>
  </si>
  <si>
    <t>1.5.1.4.03 Impuesto sobre inscripciones en registro de tierra</t>
  </si>
  <si>
    <t>1.5.1.4.04 * Impuesto adicional sobre inscripción en el registro de tierras</t>
  </si>
  <si>
    <t>1.5.1.4.05 Impuesto sobre mercancías declaradas en depósitos</t>
  </si>
  <si>
    <t>1.5.1.4.06 ** Sellos es. sobre sentencias de divorcio</t>
  </si>
  <si>
    <t>1.5.1.4.07 * Sellos para certificados de salud</t>
  </si>
  <si>
    <t>1.5.1.4.08 * Sellos de correos</t>
  </si>
  <si>
    <t>1.5.1.4.09 * Entrega y almacenaje de encomiendas postales</t>
  </si>
  <si>
    <t>1.5.1.4.10 * Sellos postales aéreos al exterior</t>
  </si>
  <si>
    <t>1.5.1.4.11 * Primas sobre valores declarados</t>
  </si>
  <si>
    <t>1.5.1.4.12 ** Certificados de inscripción venta de drogas</t>
  </si>
  <si>
    <t>1.5.1.4.13 * Derechos percibidos por oficialía civil</t>
  </si>
  <si>
    <t>1.5.1.4.14 * Derechos portuarios</t>
  </si>
  <si>
    <t>1.5.1.4.15 * Contribución por costo confección placas exoneradas</t>
  </si>
  <si>
    <t>1.5.1.4.16 * Naturalización de extranjeros</t>
  </si>
  <si>
    <t>1.5.1.4.17 * Cédula personal de identificación</t>
  </si>
  <si>
    <t>1.5.1.4.18 * Licencia para manejar vehículos de motor</t>
  </si>
  <si>
    <t>1.5.1.4.19 * Inserción de revista Industria y Comercio</t>
  </si>
  <si>
    <t>1.5.1.4.20 * Marcas de fábricas y nombres comerciales e industriales</t>
  </si>
  <si>
    <t>1.5.1.4.21 * Patentes de invención</t>
  </si>
  <si>
    <t>1.5.1.4.22 * Registro de patentizados</t>
  </si>
  <si>
    <t>1.5.1.4.23 * Servicios judiciales</t>
  </si>
  <si>
    <t>1.5.1.4.24 ** Análisis de productos farmacéuticos y alimenticios</t>
  </si>
  <si>
    <t>1.5.1.4.25 * Registro de productos farmacéuticos</t>
  </si>
  <si>
    <t>1.5.1.4.26 * Intercambio de bultos postales</t>
  </si>
  <si>
    <t>1.5.1.4.27 * Apartados correos</t>
  </si>
  <si>
    <t>1.5.1.4.28 * Derechos sobre bienes intangibles</t>
  </si>
  <si>
    <t>1.5.1.4.29 .(1) Parquímetros</t>
  </si>
  <si>
    <t>1.5.1.4.30 .(1) Franjas, rutas y permisos para transporte urbano</t>
  </si>
  <si>
    <t>1.5.1.4.31 .(1) Estacionamiento vía pública</t>
  </si>
  <si>
    <t>1.5.1.4.32 .(1) Registros de actos civiles</t>
  </si>
  <si>
    <t>1.5.1.4.33 .(1) Actos traslativos hipotecarias Ley 29-14</t>
  </si>
  <si>
    <t>1.5.1.4.34 .(1) Registro actos judiciales y extra-judiciales</t>
  </si>
  <si>
    <t>1.5.1.4.35 .(1) Otros registros contratos y cobros</t>
  </si>
  <si>
    <t>1.5.1.4.35 Derechos Sobre Bienes Intangibles</t>
  </si>
  <si>
    <t>1.5.1.4.36 .(1) Actos inscripción hipotecaria Ley 29-14</t>
  </si>
  <si>
    <t>1.5.1.4.37 .(1) Otros actos traslativos de propiedad</t>
  </si>
  <si>
    <t>1.5.1.4.38 .(1) Traslado de residencia al extranjero</t>
  </si>
  <si>
    <t>1.5.1.4.39 .(1) Casetas fijas y móviles</t>
  </si>
  <si>
    <t>1.5.1.5.01 .(1) Arrendamiento de locales comerciales y casas</t>
  </si>
  <si>
    <t>1.5.1.5.01 Arrendamiento de Locales Comerciales y Casas</t>
  </si>
  <si>
    <t>1.5.1.5.02 .(1) Otros arrendamiento de bienes inmuebles</t>
  </si>
  <si>
    <t>1.5.1.5.02 Otros Arrendamiento de Bienes Inmuebles</t>
  </si>
  <si>
    <t>1.5.1.5.03 .(1) Alquileres equipos pesados</t>
  </si>
  <si>
    <t>1.5.1.5.04 .(1) Locales y casetas a buhoneros</t>
  </si>
  <si>
    <t>1.5.1.5.05 .(1) Plazas</t>
  </si>
  <si>
    <t>1.5.1.5.06 .(1) Sanitarios móviles</t>
  </si>
  <si>
    <t>1.5.1.5.07 .(1) Otros arrendamiento de bienes muebles</t>
  </si>
  <si>
    <t>1.5.1.5.08 .(1) Mercados y hospedajes</t>
  </si>
  <si>
    <t>1.5.1.5.09 .(1) Galleras</t>
  </si>
  <si>
    <t>1.5.1.5.10 .(1) Nichos y terrenos en cementerio</t>
  </si>
  <si>
    <t>1.5.1.5.11 .(1) Cafeterías</t>
  </si>
  <si>
    <t>1.5.1.5.12 .(1) Salinas</t>
  </si>
  <si>
    <t>1.5.1.5.13 .(1) Minas</t>
  </si>
  <si>
    <t>1.5.1.5.14 .(1) Corrales para animales</t>
  </si>
  <si>
    <t>1.5.1.5.15 .(1) Balnearios</t>
  </si>
  <si>
    <t>1.5.1.5.16 .(1) Fábrica de blocks</t>
  </si>
  <si>
    <t>1.5.1.5.17 .(1) Cines</t>
  </si>
  <si>
    <t>1.5.1.5.18 .(1) Matanza y expendio de carnes</t>
  </si>
  <si>
    <t>1.5.1.5.19 .(1) Alquileres o arrendamientos de proventos</t>
  </si>
  <si>
    <t>1.5.1.5.20 .(1) Alquileres o arrendamientos mineros</t>
  </si>
  <si>
    <t>1.5.1.5.21 .(1) Tardanza por pagos de arrendamientos (10 % mora)</t>
  </si>
  <si>
    <t>1.5.1.5.22 .(1) Otros proventos</t>
  </si>
  <si>
    <t>1.5.1.5.23 ARRENDAMIENTO DE HOTELES Y COMPLEJOS TURISTICOS</t>
  </si>
  <si>
    <t>1.5.1.6.01 * Recargo tasa sobre inmigración</t>
  </si>
  <si>
    <t>1.5.1.6.02 Recargo por mora registro de tierras</t>
  </si>
  <si>
    <t>1.5.2.1.01 Ventas de bienes por establecimiento de mercado</t>
  </si>
  <si>
    <t>1.5.2.2.01 Ventas de servicios por establecimiento de mercado</t>
  </si>
  <si>
    <t>1.5.2.2.02 Venta de servicios de las instituciones públicas financieras</t>
  </si>
  <si>
    <t>1.5.2.2.03 Venta de agua y saneamiento</t>
  </si>
  <si>
    <t>1.5.2.2.04 Venta de energía eléctrica</t>
  </si>
  <si>
    <t>1.6.1.1.01 ** Fondo Patrimonial de Empresas Reformadas (Fonper)</t>
  </si>
  <si>
    <t>1.6.1.1.02 Dividendos Banco De Reservas</t>
  </si>
  <si>
    <t>1.6.1.1.03 Dividendos Refinería Dominicana de Petróleo</t>
  </si>
  <si>
    <t>1.6.1.1.04 * Dividendos por inversiones empresariales</t>
  </si>
  <si>
    <t>1.6.1.1.04 Dividendos Por Inversiones Empresariales</t>
  </si>
  <si>
    <t>1.6.1.1.05 * De las instituciones públicas financieras</t>
  </si>
  <si>
    <t>1.6.1.1.05 BONOS NO REEMBOLSABLES PARA ACONDICIONAMIENTO DE SOLARES Y CABAÑAS TURISTICAS EN ARRENDAMIENTO (CORPHOTEL)</t>
  </si>
  <si>
    <t>1.6.1.1.06 * Dividendo de la Operadora Puerto Viejo, s.a. (OPUVISA)</t>
  </si>
  <si>
    <t>1.6.1.1.07 * Dividendos de Fimaca</t>
  </si>
  <si>
    <t>1.6.1.1.99 Otros Dividendos</t>
  </si>
  <si>
    <t>1.6.1.2.01 Intereses Percibidos</t>
  </si>
  <si>
    <t>1.6.1.2.01 Intereses por colocación de bonos del mercado interno</t>
  </si>
  <si>
    <t>1.6.1.2.02 Intereses por colocación de inversiones financieras del mercado interno</t>
  </si>
  <si>
    <t>1.6.1.2.03 Ganancia por colocación de bonos internos</t>
  </si>
  <si>
    <t>1.6.1.2.04 .(1) Intereses percibidos del mercado interno</t>
  </si>
  <si>
    <t>1.6.1.2.05 Intereses por colocación de bonos del mercado externo</t>
  </si>
  <si>
    <t>1.6.1.2.06 Intereses por colocación de inversiones financieras del mercado externo</t>
  </si>
  <si>
    <t>1.6.1.2.07 Ganancia por colocación de bonos externos</t>
  </si>
  <si>
    <t>1.6.1.2.08 .(1) Intereses percibidos del mercado externo</t>
  </si>
  <si>
    <t>1.6.1.3.01 Arrendamiento de Solares</t>
  </si>
  <si>
    <t>1.6.1.3.01 Regalías netas de fundición minera</t>
  </si>
  <si>
    <t>1.6.1.3.02 Permisos para explotar yacimientos mineros</t>
  </si>
  <si>
    <t>1.6.1.3.03 Explotación yacimientos mineros</t>
  </si>
  <si>
    <t>1.6.1.3.04 Explotación Falconbridge</t>
  </si>
  <si>
    <t>1.6.1.3.05 .(1) Arrendamiento de solares</t>
  </si>
  <si>
    <t>1.6.1.3.06 .(1) Arrendamiento de terrenos rurales</t>
  </si>
  <si>
    <t>1.6.1.3.07 .(1) Arrendamiento de terrenos y nichos en cementerios</t>
  </si>
  <si>
    <t>1.6.1.3.08 * Alquileres o arrendamientos de bienes inmuebles</t>
  </si>
  <si>
    <t>1.6.1.3.09 * Alquileres o arrendamientos de bienes muebles</t>
  </si>
  <si>
    <t>1.6.1.3.10 * Concesiones del Hospital Metropolitano de Santiago (HOMS) - Nunca fue utilizado.</t>
  </si>
  <si>
    <t>1.6.1.4.01 .(1) Operación parqueos</t>
  </si>
  <si>
    <t>1.6.1.4.02 .(1) Operación mercados</t>
  </si>
  <si>
    <t>1.6.1.4.03 .(1) Operación cementerios</t>
  </si>
  <si>
    <t>1.6.1.4.99 .(1) Otras concesiones</t>
  </si>
  <si>
    <t>1.6.1.5.01 Interés indemnizatorio de las regalías mineras en US$</t>
  </si>
  <si>
    <t>1.6.1.5.02 Recargos, multas y sanciones de las regalías mineras en US$</t>
  </si>
  <si>
    <t>1.6.2.1.01 Subvenciones recibidas de empresas y cuasi empresas públicas</t>
  </si>
  <si>
    <t>1.6.2.1.02 Subvenciones recibidas de instituciones financieras no monetarias</t>
  </si>
  <si>
    <t>1.6.2.1.03 Subvenciones recibidas de instituciones financieras monetarias</t>
  </si>
  <si>
    <t>1.6.3.1.01 Multas por delitos, evasión e incumplimiento al Código Tributario</t>
  </si>
  <si>
    <t>1.6.3.1.01 Multas Tribunales</t>
  </si>
  <si>
    <t>1.6.3.1.02 ** Multas tribunales</t>
  </si>
  <si>
    <t>1.6.3.1.03 Multas de tránsito</t>
  </si>
  <si>
    <t>1.6.3.1.04 Multas carreteras</t>
  </si>
  <si>
    <t>1.6.3.1.05 ** Multa Ley Forestal</t>
  </si>
  <si>
    <t>1.6.3.1.06 ** Multas violaciones Ley Drogas Narcóticas</t>
  </si>
  <si>
    <t>1.6.3.1.07 ** Multas Seguro Social, contratos de trabajo</t>
  </si>
  <si>
    <t>1.6.3.1.08 Multas diversas</t>
  </si>
  <si>
    <t>1.6.3.1.09 .(1) Pago tardío recolección desechos sólidos</t>
  </si>
  <si>
    <t>1.6.3.1.10 .(1) Pago tardío remates proventos</t>
  </si>
  <si>
    <t>1.6.3.1.11 .(1) Multas administrativas</t>
  </si>
  <si>
    <t>1.6.3.1.12 .(1) Multas por construcción ilegal</t>
  </si>
  <si>
    <t>1.6.3.1.13 .(1) Multa por tirada de escombros y desechos en las vías públicas</t>
  </si>
  <si>
    <t>1.6.3.1.14 .(1) Multas judiciales</t>
  </si>
  <si>
    <t>1.6.3.1.15 .(1) Multas por incautación</t>
  </si>
  <si>
    <t>1.6.4.1.01 Depósitos En Exceso</t>
  </si>
  <si>
    <t>1.6.4.1.02 Miscelaneos</t>
  </si>
  <si>
    <t>1.6.4.1.02 Misceláneos Varias Leyes</t>
  </si>
  <si>
    <t>1.6.4.1.03 Fianzas industriales para la fabricación de fósforos</t>
  </si>
  <si>
    <t>1.6.4.1.04 Notarización y legalización de documentos Ley 89-05</t>
  </si>
  <si>
    <t>1.6.4.1.05 Fianzas Judiciales y depósitos en consignación</t>
  </si>
  <si>
    <t>1.6.4.1.06 Fianzas diversas</t>
  </si>
  <si>
    <t>1.6.4.1.06 OTROS INGRESOS DIVERSOS</t>
  </si>
  <si>
    <t>1.6.4.1.07 Otros ingresos diversos</t>
  </si>
  <si>
    <t>1.7.1.1.01 Edificios residenciales (viviendas)</t>
  </si>
  <si>
    <t>1.7.1.1.02 Edificios no residenciales</t>
  </si>
  <si>
    <t>1.7.1.1.03 Otras estructuras</t>
  </si>
  <si>
    <t>1.7.1.1.03 VENTA DE TERRENOS RURALES</t>
  </si>
  <si>
    <t>1.7.1.1.04 VENTAS DE TERENOS URBANOS</t>
  </si>
  <si>
    <t>1.7.1.2.01 Muebles de oficina y estantería</t>
  </si>
  <si>
    <t>1.7.1.2.01 Venta De Edificios</t>
  </si>
  <si>
    <t>1.7.1.2.02 Muebles de alojamiento, excepto de oficina y estantería</t>
  </si>
  <si>
    <t>1.7.1.2.03 Equipos de cómputo</t>
  </si>
  <si>
    <t>1.7.1.2.04 Electrodomésticos</t>
  </si>
  <si>
    <t>1.7.1.3.01 Equipos y aparatos audiovisuales</t>
  </si>
  <si>
    <t>1.7.1.3.01 Venta De Maquinarias Y Equipos</t>
  </si>
  <si>
    <t>1.7.1.3.02 Aparatos deportivos</t>
  </si>
  <si>
    <t>1.7.1.3.03 Cámaras fotográficas y de video</t>
  </si>
  <si>
    <t>1.7.1.3.04 Equipos recreativos</t>
  </si>
  <si>
    <t>1.7.1.4.01 Automóviles y camiones</t>
  </si>
  <si>
    <t>1.7.1.4.01 Venta De Semovientes</t>
  </si>
  <si>
    <t>1.7.1.4.02 Carrocerías y remolques</t>
  </si>
  <si>
    <t>1.7.1.4.03 Equipo aeronáutico</t>
  </si>
  <si>
    <t>1.7.1.4.04 Equipo ferroviario</t>
  </si>
  <si>
    <t>1.7.1.4.05 Embarcaciones</t>
  </si>
  <si>
    <t>1.7.1.4.06 Equipo de tracción</t>
  </si>
  <si>
    <t>1.7.1.4.07 Equipo de elevación</t>
  </si>
  <si>
    <t>1.7.1.4.08 Otros equipos de transporte</t>
  </si>
  <si>
    <t>1.7.1.5.01 Maquinaria y equipo agropecuario</t>
  </si>
  <si>
    <t>1.7.1.5.02 Maquinaria y equipo industrial</t>
  </si>
  <si>
    <t>1.7.1.5.03 Maquinaria y equipo de construcción</t>
  </si>
  <si>
    <t>1.7.1.5.04 Sistemas de aire acondicionado, calefacción y refrigeración industrial y comercial</t>
  </si>
  <si>
    <t>1.7.1.5.05 Equipo de comunicación, telecomunicaciones y señalamiento</t>
  </si>
  <si>
    <t>1.7.1.5.06 Equipo de generación eléctrica, aparatos y accesorios eléctricos</t>
  </si>
  <si>
    <t>1.7.1.5.07 Herramientas y máquinas-herramientas</t>
  </si>
  <si>
    <t>1.7.1.5.08 Otros equipos</t>
  </si>
  <si>
    <t>1.7.1.6.01 Equipo médico y de laboratorio</t>
  </si>
  <si>
    <t>1.7.1.6.01 Venta De Objetos De Valor</t>
  </si>
  <si>
    <t>1.7.1.6.02 Instrumental médico y de laboratorio</t>
  </si>
  <si>
    <t>1.7.1.6.03 Equipo veterinario</t>
  </si>
  <si>
    <t>1.7.1.6.04 Equipo meteorológico y sismológico</t>
  </si>
  <si>
    <t>1.7.1.7.01 Bovinos</t>
  </si>
  <si>
    <t>1.7.1.7.02 Porcinos</t>
  </si>
  <si>
    <t>1.7.1.7.03 Aves</t>
  </si>
  <si>
    <t>1.7.1.7.04 Ovinos y caprinos</t>
  </si>
  <si>
    <t>1.7.1.7.05 Peces y acuicultura</t>
  </si>
  <si>
    <t>1.7.1.7.06 Equinos</t>
  </si>
  <si>
    <t>1.7.1.7.07 Especies menores y de zoológico</t>
  </si>
  <si>
    <t>1.7.1.7.08 Otros animales que generan producción recurrente</t>
  </si>
  <si>
    <t>1.7.1.7.09 Árboles, cultivos y plantas que generan productos recurrentes</t>
  </si>
  <si>
    <t>1.7.1.8.01 Equipos de defensa</t>
  </si>
  <si>
    <t>1.7.1.8.02 Equipos de seguridad</t>
  </si>
  <si>
    <t>1.7.1.9.9 Otros mobiliarios y equipos no identificados precedentemente</t>
  </si>
  <si>
    <t>1.7.2.1.01 Programas de informática</t>
  </si>
  <si>
    <t>1.7.2.1.02 Base de datos</t>
  </si>
  <si>
    <t>1.7.2.2.* DERECHOS SOBRE BIENES INTANGIBLES</t>
  </si>
  <si>
    <t>1.7.2.5.01 Informáticas</t>
  </si>
  <si>
    <t>1.7.2.5.02 Intelectuales</t>
  </si>
  <si>
    <t>1.7.2.5.03 Industriales</t>
  </si>
  <si>
    <t>1.7.2.5.04 Comerciales</t>
  </si>
  <si>
    <t>1.8.1.1.01 Recuperación De Préstamos De Corto Plazo Del Sector Privado</t>
  </si>
  <si>
    <t>1.8.1.2.01 Recuperación De Préstamos De Corto Plazo Del Sector Público</t>
  </si>
  <si>
    <t>1.8.1.3.01 Recuperación De Préstamos De Largo Plazo Del Sector Privado</t>
  </si>
  <si>
    <t>1.8.1.4.01 Recuperación de préstamos de largo plazo del sector público</t>
  </si>
  <si>
    <t>1.8.2.1.01 Venta De Títulos Y Valores Internos De Corto Plazo</t>
  </si>
  <si>
    <t>1.8.2.2.01 Venta de acciones y participaciones de capital de instituciones públicas financieras</t>
  </si>
  <si>
    <t>1.8.2.2.02 Venta de acciones y participaciones de capital de instituciones privadas financieras</t>
  </si>
  <si>
    <t>1.8.2.3.01 Venta de acciones y participaciones de capital de empresas privadas internas</t>
  </si>
  <si>
    <t>1.8.2.3.02 Venta de acciones y participaciones de capital de empresas privadas externas</t>
  </si>
  <si>
    <t>1.8.3.1.01 Ventas De Acciones Y Participaciones Internas</t>
  </si>
  <si>
    <t>3.1.1.1.01 Disminución de disponibilidades internas</t>
  </si>
  <si>
    <t>3.1.1.1.02 Disminución de disponibilidades externas</t>
  </si>
  <si>
    <t>3.1.1.2.01 Disminución de inversiones financieras internas de corto plazo</t>
  </si>
  <si>
    <t>3.1.1.2.02 Disminución de inversiones financieras externas de corto plazo</t>
  </si>
  <si>
    <t>3.1.1.3.01 Disminución de cuentas por cobrar de corto plazo corrientes internas</t>
  </si>
  <si>
    <t>3.1.1.3.01 Disminución de cuentas por cobrar internas de corto plazo</t>
  </si>
  <si>
    <t>3.1.1.3.02 Disminución de cuentas por cobrar externas de corto plazo</t>
  </si>
  <si>
    <t>3.1.1.4.01 Disminución de documentos por cobrar internos de corto plazo</t>
  </si>
  <si>
    <t>3.1.1.4.02 Disminución de documentos por cobrar externos de corto plazo</t>
  </si>
  <si>
    <t>3.1.1.5.01 Recuperación préstamos internos otorgados a corto plazo</t>
  </si>
  <si>
    <t>3.1.1.5.01 Recupero de préstamos otorgados internos a corto plazo corrientes</t>
  </si>
  <si>
    <t>3.1.1.5.02 Recuperación préstamos externos otorgados de corto plazo</t>
  </si>
  <si>
    <t>3.1.1.7.01 Venta de títulos valores representativos de deuda de empresas pùblicas no financieras   adq. con fines de liquidez</t>
  </si>
  <si>
    <t>3.1.1.8.06 Incremento del patrimonio de las inst. púb. financieras monetarias</t>
  </si>
  <si>
    <t>3.1.1.9.01 Disminución de otros activos financieros corrientes internos</t>
  </si>
  <si>
    <t>3.1.1.9.02 Disminución de otros activos financieros corrientes externos</t>
  </si>
  <si>
    <t>3.1.2.1.01 Disminución de cuentas por cobrar internas de largo plazo</t>
  </si>
  <si>
    <t>3.1.2.1.01 Incremento de cuentas por pagar de corto plazo corrientes internas</t>
  </si>
  <si>
    <t>3.1.2.1.02 Disminución de cuentas por cobrar externas de largo plazo</t>
  </si>
  <si>
    <t>3.1.2.2.01 Disminución de documentos por cobrar internos de largo plazo</t>
  </si>
  <si>
    <t>3.1.2.2.02 Disminución de documentos por cobrar externos de largo plazo</t>
  </si>
  <si>
    <t>3.1.2.3.01 Obtención de préstamos de corto plazo corrientes internos del Sector Privado</t>
  </si>
  <si>
    <t>3.1.2.3.01 Venta de acciones y participaciones de capital de empresas públicas no financi</t>
  </si>
  <si>
    <t>3.1.2.3.02 Obtención de préstamos de corto plazo corrientes internos del Sector Público</t>
  </si>
  <si>
    <t>3.1.2.3.02 Venta de acciones y participaciones de capital de instituciones públicas finan</t>
  </si>
  <si>
    <t>3.1.2.3.03 Obtención de préstamos de corto plazo corrientes externos del Sector Privado</t>
  </si>
  <si>
    <t>3.1.2.3.03 Venta de acciones y participaciones de capital de empresas privadas internas</t>
  </si>
  <si>
    <t>3.1.2.3.04 Venta de acciones y participaciones de capital de empresas privadas externas</t>
  </si>
  <si>
    <t>3.1.2.3.05 Venta de acciones y participaciones de capital de organismos e instituciones i</t>
  </si>
  <si>
    <t>3.1.2.3.09 Obtención de préstamos de largo  plazo no corrientes externos del Organismo Internacionales</t>
  </si>
  <si>
    <t>3.1.2.4.01 Colocación de títulos valores de corto plazo corrientes internos</t>
  </si>
  <si>
    <t>3.1.2.4.01 Venta de títulos valores representativos de deuda interna adquiridos con fines</t>
  </si>
  <si>
    <t>3.1.2.4.02 Venta de títulos valores representativos de deuda externa adquiridos con fines</t>
  </si>
  <si>
    <t>3.1.2.4.04 Colocación de títulos valores de la deuda pública externa de largo  plazo no corrientes*</t>
  </si>
  <si>
    <t>3.1.2.5.01 Venta de obligaciones negociables adquiridas internas con fines de liquidez</t>
  </si>
  <si>
    <t>3.1.2.5.02 Venta de obligaciones negociables adquiridas externas con fines de liquidez</t>
  </si>
  <si>
    <t>3.1.2.6.01 Recuperación de préstamos internos de largo plazo concedidos con fines de liqu</t>
  </si>
  <si>
    <t>3.1.2.6.02 Recuperación de préstamos externos de largo plazo concedidos con fines de liqu</t>
  </si>
  <si>
    <t>3.1.2.7.01 Disminución del patrimonio de los órganos autónomos</t>
  </si>
  <si>
    <t>3.1.2.7.02 Disminución del patrimonio de instituciones descentralizadas no financieras co</t>
  </si>
  <si>
    <t>3.1.2.7.03 Disminución del patrimonio de instituciones públicas de la seguridad social</t>
  </si>
  <si>
    <t>3.1.2.7.04 Disminución del patrimonio de las empresas públicas no financieras controladas</t>
  </si>
  <si>
    <t>3.1.2.7.05 Disminución del patrimonio de las instituciones públicas financieras no moneta</t>
  </si>
  <si>
    <t>3.1.2.7.06 Disminución del patrimonio de las instituciones públicas financieras monetaria</t>
  </si>
  <si>
    <t>3.1.2.8.01 Disminución de la inversión interna de las reservas técnicas</t>
  </si>
  <si>
    <t>3.1.2.8.02 Disminución de la inversión externa de las reservas técnicas</t>
  </si>
  <si>
    <t>3.1.2.9.01 Disminución de otros activos financieros internos de largo plazo</t>
  </si>
  <si>
    <t>3.1.2.9.02 Disminución de otros activos financieros externos de largo plazo</t>
  </si>
  <si>
    <t>3.2.1.1.01 Incremento de cuentas por pagar internas de corto plazo</t>
  </si>
  <si>
    <t>3.2.1.1.02 Incremento de cuentas por pagar externas de corto plazo</t>
  </si>
  <si>
    <t>3.2.1.2.01 Incremento de documentos por pagar internos de corto plazo</t>
  </si>
  <si>
    <t>3.2.1.2.02 Incremento de documentos por pagar externos de corto plazo</t>
  </si>
  <si>
    <t>3.2.1.3.01 Obtención de préstamos internos de corto plazo</t>
  </si>
  <si>
    <t>3.2.1.3.02 Obtención de préstamos externos de corto plazo</t>
  </si>
  <si>
    <t>3.2.1.4.01 Colocación de títulos valores internos de corto plazo</t>
  </si>
  <si>
    <t>3.2.1.4.02 Colocación de títulos valores externos de corto plazo</t>
  </si>
  <si>
    <t>3.2.1.5.01 Porción de corto plazo de la deuda pública interna en títulos y valores de lar</t>
  </si>
  <si>
    <t>3.2.1.5.02 Porción de corto plazo de la deuda pública externa en títulos y valores de lar</t>
  </si>
  <si>
    <t>3.2.1.6.01 Porción de corto plazo de la deuda pública interna en préstamos de largo plazo</t>
  </si>
  <si>
    <t>3.2.1.6.02 Porción de corto plazo de la deuda pública externa en préstamos de largo plazo</t>
  </si>
  <si>
    <t>3.2.1.7.01 Incremento de pasivos diferidos internos de corto plazo</t>
  </si>
  <si>
    <t>3.2.1.7.02 Incremento de pasivos diferidos externos de corto plazo</t>
  </si>
  <si>
    <t>3.2.1.9.01 Incremento de otros pasivos internos de corto plazo</t>
  </si>
  <si>
    <t>3.2.1.9.02 Incremento de otros pasivos externos de corto plazo</t>
  </si>
  <si>
    <t>3.2.2.1.01 Incremento de cuentas por pagar internas de largo plazo</t>
  </si>
  <si>
    <t>3.2.2.1.02 Incremento de cuentas por pagar externas de largo plazo</t>
  </si>
  <si>
    <t>3.2.2.2.01 Incremento de documentos por pagar internos de largo plazo</t>
  </si>
  <si>
    <t>3.2.2.2.02 Incremento de documentos por pagar externos de largo plazo</t>
  </si>
  <si>
    <t>3.2.2.3.01 Colocación de títulos valores de la deuda pública interna de largo plazo</t>
  </si>
  <si>
    <t>3.2.2.3.02 Colocación de títulos valores de la deuda pública externa de largo plazo</t>
  </si>
  <si>
    <t>3.2.2.4.01 Obtención de préstamos de la deuda pública interna de largo plazo</t>
  </si>
  <si>
    <t>3.2.2.4.02 Obtención de préstamos de la deuda pública externa de largo plazo</t>
  </si>
  <si>
    <t>3.2.2.5.01 Incremento de pasivos diferidos internos de largo plazo</t>
  </si>
  <si>
    <t>3.2.2.5.02 Incremento de pasivos diferidos externos de largo plazo</t>
  </si>
  <si>
    <t>3.2.2.6.01 Incremento de las reservas técnicas internas</t>
  </si>
  <si>
    <t>3.2.2.6.02 Incremento de las reservas técnicas externas</t>
  </si>
  <si>
    <t>3.2.2.9.01 Incremento de otros pasivos internos de largo plazo</t>
  </si>
  <si>
    <t>3.2.2.9.02 Incremento de otros pasivos externos de largo plazo</t>
  </si>
  <si>
    <t>Gastos y Aplicaciones</t>
  </si>
  <si>
    <t>2.1.1.1.01 Sueldos fijos</t>
  </si>
  <si>
    <t>2.1.1.1.02 Sueldos a médicos</t>
  </si>
  <si>
    <t>2.1.1.1.03 Ascensos a militares</t>
  </si>
  <si>
    <t>2.1.1.1.04 Nuevas plazas maestros</t>
  </si>
  <si>
    <t>2.1.1.1.05 Incentivos y escalafón</t>
  </si>
  <si>
    <t>2.1.1.1.06 Nuevas plazas a médicos</t>
  </si>
  <si>
    <t>2.1.1.2.01 Sueldos al personal contratado e igualado</t>
  </si>
  <si>
    <t>2.1.1.2.02 Sueldos de personal nominal</t>
  </si>
  <si>
    <t>2.1.1.2.03 Suplencias</t>
  </si>
  <si>
    <t>2.1.1.2.04 Sueldos al personal por servicios especiales</t>
  </si>
  <si>
    <t>2.1.1.2.05 Sueldo al personal nominal en período probatorio</t>
  </si>
  <si>
    <t>2.1.1.2.06 Jornales</t>
  </si>
  <si>
    <t>2.1.1.2.07 Sobrejornales</t>
  </si>
  <si>
    <t>2.1.1.3.01 Sueldos al personal fijo en trámite de pensiones</t>
  </si>
  <si>
    <t>2.1.1.4.01 Sueldo Anual No. 13</t>
  </si>
  <si>
    <t>2.1.1.5.01 Prestaciones económicas</t>
  </si>
  <si>
    <t>2.1.1.5.02 Pago de porcentaje por desvinculación de cargo</t>
  </si>
  <si>
    <t>2.1.1.5.03 Prestación laboral por desvinculación</t>
  </si>
  <si>
    <t>2.1.1.5.04 Proporción de vacaciones no disfrutadas</t>
  </si>
  <si>
    <t>2.1.1.6.01 Vacaciones</t>
  </si>
  <si>
    <t>2.1.2.1.01 Primas por antigüedad</t>
  </si>
  <si>
    <t>2.1.2.2.01 Compensación por gastos de alimentación</t>
  </si>
  <si>
    <t>2.1.2.2.02 Compensación por horas extraordinarias</t>
  </si>
  <si>
    <t>2.1.2.2.03 Pago de horas extraordinarias</t>
  </si>
  <si>
    <t>2.1.2.2.04 Prima de transporte</t>
  </si>
  <si>
    <t>2.1.2.2.05 Compensación servicios de seguridad</t>
  </si>
  <si>
    <t>2.1.2.2.06 Compensación por resultados</t>
  </si>
  <si>
    <t>2.1.2.2.07 Compensación por distancia</t>
  </si>
  <si>
    <t>2.1.2.2.08 Compensaciones especiales</t>
  </si>
  <si>
    <t>2.1.2.2.09 Bono por desempeño</t>
  </si>
  <si>
    <t>2.1.2.2.10 Beneficio , acuerdo de desempeños institucionales (Reglamento 423-12)</t>
  </si>
  <si>
    <t>2.1.2.3.01 Especialismos</t>
  </si>
  <si>
    <t>2.1.3.1.01 Dietas en el país</t>
  </si>
  <si>
    <t>2.1.3.1.02 Dietas en el exterior</t>
  </si>
  <si>
    <t>2.1.3.2.01 Gastos de representación en el país</t>
  </si>
  <si>
    <t>2.1.3.2.02 Gastos de representación en el exterior</t>
  </si>
  <si>
    <t>2.1.4.1.01 Bonificaciones</t>
  </si>
  <si>
    <t>2.1.4.2.01 Bono escolar</t>
  </si>
  <si>
    <t>2.1.4.2.02 Gratificaciones por pasantías</t>
  </si>
  <si>
    <t>2.1.4.2.03 Gratificaciones por aniversario de institución</t>
  </si>
  <si>
    <t>2.1.4.2.04 Otras gratificaciones</t>
  </si>
  <si>
    <t>2.1.5.1.01 Contribuciones al seguro de salud</t>
  </si>
  <si>
    <t>2.1.5.2.01 Contribuciones al seguro de pensiones</t>
  </si>
  <si>
    <t>2.1.5.3.01 Contribuciones al seguro de riesgo laboral</t>
  </si>
  <si>
    <t>2.1.5.4.01 Contribuciones al plan de retiro complementario</t>
  </si>
  <si>
    <t>2.2.1.1.01 Radiocomunicación</t>
  </si>
  <si>
    <t>2.2.1.2.01 Servicios telefónico de larga distancia</t>
  </si>
  <si>
    <t>2.2.1.3.01 Teléfono local</t>
  </si>
  <si>
    <t>2.2.1.4.01 Telefax y correos</t>
  </si>
  <si>
    <t>2.2.1.5.01 Servicio de internet y televisión por cable</t>
  </si>
  <si>
    <t>2.2.1.6.01 Energía eléctrica</t>
  </si>
  <si>
    <t>2.2.1.6.02 Electricidad no cortable</t>
  </si>
  <si>
    <t>2.2.1.7.01 Agua</t>
  </si>
  <si>
    <t>2.2.1.8.01 Recolección de residuos sólidos</t>
  </si>
  <si>
    <t>2.2.2.1.01 Publicidad y propaganda</t>
  </si>
  <si>
    <t>2.2.2.2.01 Impresión y encuadernación</t>
  </si>
  <si>
    <t>2.2.3.1.01 Viáticos dentro del país</t>
  </si>
  <si>
    <t>2.2.3.2.01 Viaticos fuera del país</t>
  </si>
  <si>
    <t>2.2.3.2.02 Viáticos a personas con labor diplomática y consular</t>
  </si>
  <si>
    <t>2.2.4.1.01 Pasajes</t>
  </si>
  <si>
    <t>2.2.4.2.01 Fletes</t>
  </si>
  <si>
    <t>2.2.4.3.01 Almacenaje</t>
  </si>
  <si>
    <t>2.2.4.3.02 Servicios de manejo y embalaje</t>
  </si>
  <si>
    <t>2.2.4.4.01 Peaje</t>
  </si>
  <si>
    <t>2.2.5.1.01 Alquilleres y rentas de edificios y locales</t>
  </si>
  <si>
    <t>2.2.5.2.01 Alquileres de equipos de producción</t>
  </si>
  <si>
    <t>2.2.5.3.01 Alquiler de equipo educacional</t>
  </si>
  <si>
    <t>2.2.5.3.02 Alquiler de equipo para computación</t>
  </si>
  <si>
    <t>2.2.5.3.03 Alquiler de equipo de comunicación</t>
  </si>
  <si>
    <t>2.2.5.3.04 Alquiler de equipo de oficina y muebles</t>
  </si>
  <si>
    <t>2.2.5.3.05 Alquiler de equipos sanitarios y de laboratorios</t>
  </si>
  <si>
    <t>2.2.5.4.01 Alquileres de equipos de transporte, tracción y elevación</t>
  </si>
  <si>
    <t>2.2.5.5.01 Alquiler de tierras</t>
  </si>
  <si>
    <t>2.2.5.6.01 Alquileres de terrenos</t>
  </si>
  <si>
    <t>2.2.5.7.01 Alquileres de equipos de construcción y movimiento de tierras</t>
  </si>
  <si>
    <t>2.2.5.8.01 Otros alquileres</t>
  </si>
  <si>
    <t>2.2.6.1.01 Seguro de bienes inmuebles e infraestructura</t>
  </si>
  <si>
    <t>2.2.6.2.01 Seguro de bienes muebles</t>
  </si>
  <si>
    <t>2.2.6.3.01 Seguros de personas</t>
  </si>
  <si>
    <t>2.2.6.4.01 Seguros de la producción agrícola</t>
  </si>
  <si>
    <t>2.2.6.5.01 Seguro sobre infraestructura</t>
  </si>
  <si>
    <t>2.2.6.6.01 Seguro sobre bienes de dominio público</t>
  </si>
  <si>
    <t>2.2.6.7.01 Seguro sobre bienes históricos y culturales</t>
  </si>
  <si>
    <t>2.2.6.8.01 Seguro sobre inventarios de bienes de consumo</t>
  </si>
  <si>
    <t>2.2.6.9.01 Otros seguros</t>
  </si>
  <si>
    <t>2.2.7.1.01 Obras menores en edificaciones</t>
  </si>
  <si>
    <t>2.2.7.1.02 Servicios especiales de mantenimiento y reparación</t>
  </si>
  <si>
    <t>2.2.7.1.03 Limpieza, desmalezamiento de tierras y terrenos</t>
  </si>
  <si>
    <t>2.2.7.1.04 Mantenimiento y reparación de obras civiles en instalaciones varias</t>
  </si>
  <si>
    <t>2.2.7.1.05 Obras en bienes de dominio público</t>
  </si>
  <si>
    <t>2.2.7.1.06 Instalaciones eléctricas</t>
  </si>
  <si>
    <t>2.2.7.1.07 Servicios de pintura y derivados con fines de higiene y embellecimiento</t>
  </si>
  <si>
    <t>2.2.7.2.01 Mantenimiento y reparación de muebles y equipos de oficina</t>
  </si>
  <si>
    <t>2.2.7.2.02 Mantenimiento y reparación de equipo para computación</t>
  </si>
  <si>
    <t>2.2.7.2.03 Mantenimiento y reparación de equipo educacional</t>
  </si>
  <si>
    <t>2.2.7.2.04 Mantenimiento y reparación de equipos sanitarios y de laboratorio</t>
  </si>
  <si>
    <t>2.2.7.2.05 Mantenimiento y reparación de equipo de comunicación</t>
  </si>
  <si>
    <t>2.2.7.2.06 Mantenimiento y reparación de equipos de transporte, tracción y elevación</t>
  </si>
  <si>
    <t>2.2.7.2.07 Mantenimiento y reparación de equipos de producción</t>
  </si>
  <si>
    <t>2.2.7.2.08 Servicios de mantenimiento, reparación, desmonte e instalación</t>
  </si>
  <si>
    <t>2.2.7.3.01 Instalaciones temporales</t>
  </si>
  <si>
    <t>2.2.8.1.01 Gastos judiciales</t>
  </si>
  <si>
    <t>2.2.8.2.01 Comisiones y gastos bancarios</t>
  </si>
  <si>
    <t>2.2.8.3.01 Servicios sanitarios médicos y veterinarios</t>
  </si>
  <si>
    <t>2.2.8.4.01 Servicios funerarios y gastos conexos</t>
  </si>
  <si>
    <t>2.2.8.5.01 Fumigación</t>
  </si>
  <si>
    <t>2.2.8.5.02 Lavandería</t>
  </si>
  <si>
    <t>2.2.8.5.03 Limpieza e higiene</t>
  </si>
  <si>
    <t>2.2.8.6.01 Eventos generales</t>
  </si>
  <si>
    <t>2.2.8.6.02 Festividades</t>
  </si>
  <si>
    <t>2.2.8.6.03 Actuaciones deportivas</t>
  </si>
  <si>
    <t>2.2.8.6.04 Actuaciones artísticas</t>
  </si>
  <si>
    <t>2.2.8.7.01 Estudios de ingeniería, arquitectura, investigaciones y análisis de factibilidad</t>
  </si>
  <si>
    <t>2.2.8.7.02 Servicios jurídicos</t>
  </si>
  <si>
    <t>2.2.8.7.03 Servicios de contabilidad y auditoría</t>
  </si>
  <si>
    <t>2.2.8.7.04 Servicios de capacitación</t>
  </si>
  <si>
    <t>2.2.8.7.05 Servicios de informática y sistemas computarizados</t>
  </si>
  <si>
    <t>2.2.8.7.06 Otros servicios técnicos profesionales</t>
  </si>
  <si>
    <t>2.2.8.8.01 Impuestos</t>
  </si>
  <si>
    <t>2.2.8.8.02 Derechos</t>
  </si>
  <si>
    <t>2.2.8.8.03 Tasas</t>
  </si>
  <si>
    <t>2.2.8.9.01 Intereses devengados internos por instituciones financieras</t>
  </si>
  <si>
    <t>2.2.8.9.02 Intereses devengados externos por instituciones financieras</t>
  </si>
  <si>
    <t>2.2.8.9.03 Premios de billetes y quinielas de la Lotería Nacional</t>
  </si>
  <si>
    <t>2.2.8.9.04 Otros gastos por indemnizaciones y compensaciones</t>
  </si>
  <si>
    <t>2.2.8.9.05 Otros gastos operativos de instituciones empresariales</t>
  </si>
  <si>
    <t>2.3.1.1.01 Alimentos y bebidas para personas</t>
  </si>
  <si>
    <t>2.3.1.1.02 Desayuno escolar</t>
  </si>
  <si>
    <t>2.3.1.2.01 Alimentos para animales</t>
  </si>
  <si>
    <t>2.3.1.3.01 Productos pecuarios</t>
  </si>
  <si>
    <t>2.3.1.3.02 Productos agrícolas</t>
  </si>
  <si>
    <t>2.3.1.3.03 Productos forestales</t>
  </si>
  <si>
    <t>2.3.1.4.01 Madera, corcho y sus manufacturas</t>
  </si>
  <si>
    <t>2.3.2.1.01 Hilados y telas</t>
  </si>
  <si>
    <t>2.3.2.2.01 Acabados textiles</t>
  </si>
  <si>
    <t>2.3.2.3.01 Prendas de vestir</t>
  </si>
  <si>
    <t>2.3.2.4.01 Calzados</t>
  </si>
  <si>
    <t>2.3.3.1.01 Papel de escritorio</t>
  </si>
  <si>
    <t>2.3.3.2.01 Productos de papel y cartón</t>
  </si>
  <si>
    <t>2.3.3.3.01 Productos de artes gráficas</t>
  </si>
  <si>
    <t>2.3.3.4.01 Libros, revistas y periódicos</t>
  </si>
  <si>
    <t>2.3.3.5.01 Textos de enseñanza</t>
  </si>
  <si>
    <t>2.3.3.6.01 Especies timbrados y valoradas</t>
  </si>
  <si>
    <t>2.3.4.1.01 Productos medicinales para uso humano</t>
  </si>
  <si>
    <t>2.3.4.2.01 Productos medicinales para uso veterinario</t>
  </si>
  <si>
    <t>2.3.5.1.01 Cueros y pieles</t>
  </si>
  <si>
    <t>2.3.5.2.01 Artículos de cuero</t>
  </si>
  <si>
    <t>2.3.5.3.01 Llantas y neumáticos</t>
  </si>
  <si>
    <t>2.3.5.4.01 Artículos de caucho</t>
  </si>
  <si>
    <t>2.3.5.5.01 Artículos de plástico</t>
  </si>
  <si>
    <t>2.3.6.1.01 Productos de cemento</t>
  </si>
  <si>
    <t>2.3.6.1.02 Productos de cal</t>
  </si>
  <si>
    <t>2.3.6.1.03 Productos de asbestos</t>
  </si>
  <si>
    <t>2.3.6.1.04 Productos de yeso</t>
  </si>
  <si>
    <t>2.3.6.1.05 Productos de arcilla y derivados</t>
  </si>
  <si>
    <t>2.3.6.2.01 Productos de vidrio</t>
  </si>
  <si>
    <t>2.3.6.2.02 Productos de loza</t>
  </si>
  <si>
    <t>2.3.6.2.03 Productos de porcelana</t>
  </si>
  <si>
    <t>2.3.6.3.01 Productos ferrosos</t>
  </si>
  <si>
    <t>2.3.6.3.02 Productos no ferrosos</t>
  </si>
  <si>
    <t>2.3.6.3.03 Estructuras metálicas acabadas</t>
  </si>
  <si>
    <t>2.3.6.3.04 Herramientas menores</t>
  </si>
  <si>
    <t>2.3.6.3.05 Productos de hojalata</t>
  </si>
  <si>
    <t>2.3.6.3.06 Accesorios de metal</t>
  </si>
  <si>
    <t>2.3.6.4.01 Minerales metalíferos</t>
  </si>
  <si>
    <t>2.3.6.4.02 Petróleo crudo</t>
  </si>
  <si>
    <t>2.3.6.4.03 Carbón mineral</t>
  </si>
  <si>
    <t>2.3.6.4.04 Piedra, arcilla y arena</t>
  </si>
  <si>
    <t>2.3.6.4.05 Productos aislantes</t>
  </si>
  <si>
    <t>2.3.6.4.06 Productos abrasivos</t>
  </si>
  <si>
    <t>2.3.6.4.07 Otros minerales</t>
  </si>
  <si>
    <t>2.3.6.9.01 Otros productos no metálicos</t>
  </si>
  <si>
    <t>2.3.7.1.01 Gasolina</t>
  </si>
  <si>
    <t>2.3.7.1.02 Gasoil</t>
  </si>
  <si>
    <t>2.3.7.1.03 Keroseno</t>
  </si>
  <si>
    <t>2.3.7.1.04 Gas GLP</t>
  </si>
  <si>
    <t>2.3.7.1.05 Aceites y grasas</t>
  </si>
  <si>
    <t>2.3.7.1.06 Lubricantes</t>
  </si>
  <si>
    <t>2.3.7.1.07 Gas natural</t>
  </si>
  <si>
    <t>2.3.7.2.01 Productos explosivos y pirotecnia</t>
  </si>
  <si>
    <t>2.3.7.2.02 Productos fotoquímicos</t>
  </si>
  <si>
    <t>2.3.7.2.03 Productos químicos de uso personal</t>
  </si>
  <si>
    <t>2.3.7.2.04 Abonos y fertilizantes</t>
  </si>
  <si>
    <t>2.3.7.2.05 Insecticidas, fumigantes y otros</t>
  </si>
  <si>
    <t>2.3.7.2.06 Pinturas, lacas, barnices, diluyentes y absorbentes para pinturas</t>
  </si>
  <si>
    <t>2.3.7.2.07 Productos químicos para saneamiento de las aguas</t>
  </si>
  <si>
    <t>2.3.8.1.01 Del 5% a ser asignados durante el ejercicio para gastos corrientes</t>
  </si>
  <si>
    <t>2.3.8.2.01 Del 1% a ser asignados durante el ej. para gastos corrientes por calamidad pública</t>
  </si>
  <si>
    <t>2.3.9.1.01 Material para limpieza</t>
  </si>
  <si>
    <t>2.3.9.2.01 Utiles de escritorio, oficina informática y de enseñanza</t>
  </si>
  <si>
    <t>2.3.9.3.01 Utiles menores médico quirurgicos</t>
  </si>
  <si>
    <t>2.3.9.4.01 Utiles destinados a actividades deportivas y recreativas</t>
  </si>
  <si>
    <t>2.3.9.5.01 Utiles de cocina y comedor</t>
  </si>
  <si>
    <t>2.3.9.6.01 Productos eléctricos y afines</t>
  </si>
  <si>
    <t>2.3.9.7.01 Productos y útiles veterinarios</t>
  </si>
  <si>
    <t>2.3.9.8.01 Otros repuestos y accesorios menores</t>
  </si>
  <si>
    <t>2.3.9.9.01 Productos y Utiles Varios  n.i.p</t>
  </si>
  <si>
    <t>2.4.1.1.01 Pensiones</t>
  </si>
  <si>
    <t>2.4.1.1.02 Jubilaciones</t>
  </si>
  <si>
    <t>2.4.1.1.03 Indemnización laboral</t>
  </si>
  <si>
    <t>2.4.1.2.01 Ayudas y donaciones programadas a hogares y personas</t>
  </si>
  <si>
    <t>2.4.1.2.02 Ayudas y donaciones ocasionales a hogares y personas</t>
  </si>
  <si>
    <t>2.4.1.2.03 Programa de repitencia escolar</t>
  </si>
  <si>
    <t>2.4.1.2.04 Subsidio obreros portuarios Ley 199-02</t>
  </si>
  <si>
    <t>2.4.1.2.05 Subsidios para viviendas económicas</t>
  </si>
  <si>
    <t>2.4.1.3.01 Premios literarios, deportivos y culturales</t>
  </si>
  <si>
    <t>2.4.1.4.01 Becas nacionales</t>
  </si>
  <si>
    <t>2.4.1.4.02 Becas extranjeras</t>
  </si>
  <si>
    <t>2.4.1.5.01 Transferencias corrientes a Empresas del Sector Privado</t>
  </si>
  <si>
    <t>2.4.1.6.01 Transferencias corrientes a asociaciones sin fines de lucro</t>
  </si>
  <si>
    <t>2.4.1.6.02 Transferencias para electricidad no cortable a las asociaciones sin fines de lucro (ASFL)</t>
  </si>
  <si>
    <t>2.4.1.6.03 Transferencias corrientes a partidos políticos</t>
  </si>
  <si>
    <t>2.4.1.6.04 Transferencias para investigación, innovación, fomento y desarrollo</t>
  </si>
  <si>
    <t>2.4.2.1.01 Aportaciones corrientes al Poder Legislativo</t>
  </si>
  <si>
    <t>2.4.2.1.02 Aportaciones corrientes al Poder Ejecutivo</t>
  </si>
  <si>
    <t>2.4.2.1.03 Aportaciones corrientes al Poder Judicial</t>
  </si>
  <si>
    <t>2.4.2.1.04 Aportaciones corrientes al Tribunal Constitucional</t>
  </si>
  <si>
    <t>2.4.2.1.05 Aportaciones corrientes a la Junta Central Electoral</t>
  </si>
  <si>
    <t>2.4.2.1.06 Aportaciones corrientes a la Cámara de Cuentas</t>
  </si>
  <si>
    <t>2.4.2.1.07 Aportaciones corrientes al Defensor del Pueblo</t>
  </si>
  <si>
    <t>2.4.2.1.08 Aportaciones  corrientes al Tribunal Superior Electoral</t>
  </si>
  <si>
    <t>2.4.2.2.01 Transferencias corrientes a instituciones descentralizadas y autónomas no financieras para servicios personales</t>
  </si>
  <si>
    <t>2.4.2.2.02 Otras transferencias corrientes a instituciones descentralizadas y autónomas no financieras</t>
  </si>
  <si>
    <t>2.4.2.2.03 Transferencias corrientes a instituciones descentralizadas y autónomas no financieras para pago de electricidad no cortable</t>
  </si>
  <si>
    <t>2.4.2.3.01 Transferencias corrientes a instituciones públicas de la seguridad social para servicios personales</t>
  </si>
  <si>
    <t>2.4.2.3.02 Otras transferencias corrientes a instituciones públicas de la seguridad social</t>
  </si>
  <si>
    <t>2.4.2.3.03 Transferencias corrientes a instituciones públicas de la seguridad social para pago de electricidad no cortable</t>
  </si>
  <si>
    <t>2.4.2.3.04 Transferencias corrientes a instituciones públicas para el seguro familiar de salud de los pensionados</t>
  </si>
  <si>
    <t>2.4.2.3.05 Transferencias corrientes a instituciones públicas para el régimen contributivo subsidiado</t>
  </si>
  <si>
    <t>2.4.3.1.01 Transferencias corrientes a gobiernos centrales municipales para servicios personales</t>
  </si>
  <si>
    <t>2.4.3.1.02 Otras transferencias corrientes a gobiernos centrales municipales</t>
  </si>
  <si>
    <t>2.4.3.2.01 Transferencias corrientes a instituciones descentralizadas municipales para servicios personales</t>
  </si>
  <si>
    <t>2.4.3.2.02 Otras transferencias corrientes a instituciones descentralizadas municipales</t>
  </si>
  <si>
    <t>2.4.4.1.01 Transferencias corrientes a empresas públicas no financieras nacionales para servicios personales</t>
  </si>
  <si>
    <t>2.4.4.1.02 Otras transferencias corrientes a empresas públicas no financieras nacionales</t>
  </si>
  <si>
    <t>2.4.4.1.03 Transferencias corrientes a empresas públicas no financieras nacionales para pago de electricidad no cortable</t>
  </si>
  <si>
    <t>2.4.4.1.04 Transferencias corrientes a empresas públicas no financieras nacionales para pago de medicamentos</t>
  </si>
  <si>
    <t>2.4.4.2.01 Transferencias corrientes a empresas públicas no financieras municipales para servicios personales</t>
  </si>
  <si>
    <t>2.4.4.2.02 Otras transferencias corrientes a empresas públicas no financieras municipales</t>
  </si>
  <si>
    <t>2.4.5.1.01 Transferencias corrientes a instituciones públicas financieras no monetarias para servicios personales</t>
  </si>
  <si>
    <t>2.4.5.1.02 Otras transferencias corrientes a  instituciones públicas financieras no monetarias</t>
  </si>
  <si>
    <t>2.4.5.1.03 Transferencias corrientes a  instituciones públicas financieras no monetarias para pago electricidad no cortable</t>
  </si>
  <si>
    <t>2.4.5.2.01 Transferencias corrientes a  instituciones públicas financieras monetarias para servicios personales</t>
  </si>
  <si>
    <t>2.4.5.2.02 Otras transferencias corrientes a instituciones públicas financieras monetarias</t>
  </si>
  <si>
    <t>2.4.5.2.03 Transferencias corrientes a instituciones públicas financieras monetarias, pago de recapitalización</t>
  </si>
  <si>
    <t>2.4.6.1.01 Subvenciones a empresas del sector privado</t>
  </si>
  <si>
    <t>2.4.6.2.01 Subvenciones a Empresas y Cuasiempresas Públicas no Financieras</t>
  </si>
  <si>
    <t>2.4.6.3.01 Subvenciones a Instituciones Públicas Financieras no Monetarias</t>
  </si>
  <si>
    <t>2.4.6.4.01 Subvenciones a Instituciones Públicas Financieras Monetarias</t>
  </si>
  <si>
    <t>2.4.7.1.01 Transferencias corrientes a Gobiernos Extranjeros</t>
  </si>
  <si>
    <t>2.4.7.2.01 Transferencias corrientes a Organismos Internacionales</t>
  </si>
  <si>
    <t>2.4.7.3.01 Transferencias corrientes al Sector Privado Externo</t>
  </si>
  <si>
    <t>2.4.9.1.01 Transferencias corrientes destinadas a otras instituciones públicas</t>
  </si>
  <si>
    <t>2.4.9.1.02 Transferencias corrientes a otras instituciones públicas destinadas a remuneraciones</t>
  </si>
  <si>
    <t>2.4.9.1.03 Transferencias corrientes a otras instituciones públicas destinadas a gastos en bienes y servicios</t>
  </si>
  <si>
    <t>2.4.9.1.04 Transferencias corrientes a otras instituciones públicas destinadas a electricidad no cortable</t>
  </si>
  <si>
    <t>2.4.9.1.05 Transferencias corrientes a otras instituciones públicas destinadas a pago de medicamentos</t>
  </si>
  <si>
    <t>2.4.9.2.01 Sueldo en las transferencias a otras instituciones públicas</t>
  </si>
  <si>
    <t>2.4.9.3.01 Gasto en las transferencias a otras instituciones públicas</t>
  </si>
  <si>
    <t>2.4.9.4.01 Electricidad no cortable en las transferencias a otras instituciones públicas</t>
  </si>
  <si>
    <t>2.5.1.1.01 Transferencias de capital a hogares y personas</t>
  </si>
  <si>
    <t>2.5.1.2.01 Transferencias de capital  a Asociaciones  Privadas sin Fines de Lucro</t>
  </si>
  <si>
    <t>2.5.1.3.01 Transferencias de capital a empresas del sector privado interno</t>
  </si>
  <si>
    <t>2.5.2.1.01 Aportaciones de capital al Poder Legislativo</t>
  </si>
  <si>
    <t>2.5.2.1.02 Aportaciones de capital al Poder Ejecutivo</t>
  </si>
  <si>
    <t>2.5.2.1.03 Aportaciones de capital al Poder Judicial</t>
  </si>
  <si>
    <t>2.5.2.1.04 Aportaciones de capital al Tribunal Constitucional</t>
  </si>
  <si>
    <t>2.5.2.1.05 Aportaciones de capital a la Junta Central Electoral</t>
  </si>
  <si>
    <t>2.5.2.1.06 Aportaciones de capital a la Cámara de Cuentas</t>
  </si>
  <si>
    <t>2.5.2.1.07 Aportaciones de capital al Defensor del Pueblo</t>
  </si>
  <si>
    <t>2.5.2.1.08 Aportaciones de capital al Tribunal Superior Electoral</t>
  </si>
  <si>
    <t>2.5.2.2.01 Transferencias de capital a instituciones descentralizadas y autónomas no financieras para proyectos de inversión</t>
  </si>
  <si>
    <t>2.5.2.2.02 Otras transferencias de capital a instituciones descentralizadas y autónomas no financieras</t>
  </si>
  <si>
    <t>2.5.2.3.01 Transferencias de capital a instituciones públicas de la seguridad social para proyectos de inversión</t>
  </si>
  <si>
    <t>2.5.2.3.02 Otras transferencias de capital instituciones públicas de la seguridad social</t>
  </si>
  <si>
    <t>2.5.3.1.01 Transferencias de capital a gobiernos centrales municipales para proyectos de inversión</t>
  </si>
  <si>
    <t>2.5.3.1.02 Otras transferencias de capital a gobiernos centrales municipales</t>
  </si>
  <si>
    <t>2.5.3.2.01 Transferencias de capital a instituciones descentralizadas municipales para proyectos de inversión</t>
  </si>
  <si>
    <t>2.5.3.2.02 Otras transferencias de capital a instituciones descentralizadas municipales</t>
  </si>
  <si>
    <t>2.5.4.1.01 Transferencias de capital a empresas públicas no financieras nacionales para proyectos de inversión</t>
  </si>
  <si>
    <t>2.5.4.1.02 Otras transferencias de capital a empresas públicas no financieras nacionales</t>
  </si>
  <si>
    <t>2.5.4.2.01 Transferencias de capital a empresas públicas no financieras municipales para proyectos de inversión</t>
  </si>
  <si>
    <t>2.5.4.2.02 Otras transferencias de capital a empresas públicas no financieras municipales</t>
  </si>
  <si>
    <t>2.5.5.1.01 Transferencias de capital a instituciones públicas financieras no monetarias  para proyectos de inversión</t>
  </si>
  <si>
    <t>2.5.5.1.02 Otras transferencias de capital a instituciones públicas financieras no monetarias</t>
  </si>
  <si>
    <t>2.5.5.2.01 Transferencias de capital a instituciones públicas financieras monetarias  para proyectos de inversión</t>
  </si>
  <si>
    <t>2.5.5.2.02 Otras transferencias de capital a instituciones públicas financieras monetarias</t>
  </si>
  <si>
    <t>2.5.6.1.01 Transferencias  de capital a Gobiernos Extranjeros</t>
  </si>
  <si>
    <t>2.5.6.2.01 Transferencias  de capital a Organismos Internacionales</t>
  </si>
  <si>
    <t>2.5.6.3.01 Transferencias de capital al Sector Privado Externo</t>
  </si>
  <si>
    <t>2.5.9.1.01 Transferencias de Capital destinada a otras Instituciones Públicas</t>
  </si>
  <si>
    <t>2.5.9.2.01 Transferencia de Capital para Bienes de reposición de activos</t>
  </si>
  <si>
    <t>2.5.9.3.01 Transferencia de Capital para Inversión en proyectos</t>
  </si>
  <si>
    <t>2.6.1.1.01 Muebles de oficina y estantería</t>
  </si>
  <si>
    <t>2.6.1.2.01 Muebles de alojamiento, excepto de oficina y estantería</t>
  </si>
  <si>
    <t>2.6.1.3.01 Equipo computacional</t>
  </si>
  <si>
    <t>2.6.1.4.01 Electrodomésticos</t>
  </si>
  <si>
    <t>2.6.1.9.01 Otros Mobiliarios y Equipos no Identificados Precedentemente</t>
  </si>
  <si>
    <t>2.6.2.1.01 Equipos y Aparatos Audiovisuales</t>
  </si>
  <si>
    <t>2.6.2.2.01 Aparatos deportivos</t>
  </si>
  <si>
    <t>2.6.2.3.01 Cámaras fotográficas y de video</t>
  </si>
  <si>
    <t>2.6.2.4.01 Otros mobiliario y equipo educacional y recreativo</t>
  </si>
  <si>
    <t>2.6.3.1.01 Equipo médico y de laboratorio</t>
  </si>
  <si>
    <t>2.6.3.2.01 Instrumental médico y de laboratorio</t>
  </si>
  <si>
    <t>2.6.3.3.01 Equipo veterinario</t>
  </si>
  <si>
    <t>2.6.3.4.01 Equipo Meteriológico y sismológico</t>
  </si>
  <si>
    <t>2.6.4.1.01 Automóviles y camiones</t>
  </si>
  <si>
    <t>2.6.4.2.01 Carrocerías y remolques</t>
  </si>
  <si>
    <t>2.6.4.3.01 Equipo aeronaútico</t>
  </si>
  <si>
    <t>2.6.4.4.01 Equipo ferroviario</t>
  </si>
  <si>
    <t>2.6.4.5.01 Embarcaciones</t>
  </si>
  <si>
    <t>2.6.4.6.01 Equipo de tracción</t>
  </si>
  <si>
    <t>2.6.4.7.01 Equipo de elevación</t>
  </si>
  <si>
    <t>2.6.4.8.01 Otros equipos de transporte</t>
  </si>
  <si>
    <t>2.6.5.1.01 Maquinaria y equipo agropecuario</t>
  </si>
  <si>
    <t>2.6.5.2.01 Maquinaria y equipo industrial</t>
  </si>
  <si>
    <t>2.6.5.3.01 Maquinaria y equipo de construcción</t>
  </si>
  <si>
    <t>2.6.5.4.01 Sistemas de aire acondicionado, calefacción y refrigeración industrial y comercial</t>
  </si>
  <si>
    <t>2.6.5.5.01 Equipo de comunicación, telecomunicaciones y señalamiento</t>
  </si>
  <si>
    <t>2.6.5.6.01 Equipo de generación eléctrica, aparatos y accesorios eléctricos</t>
  </si>
  <si>
    <t>2.6.5.7.01 Herramientas y máquinas-herramientas</t>
  </si>
  <si>
    <t>2.6.5.8.01 Otros equipos</t>
  </si>
  <si>
    <t>2.6.6.1.01 Equipos de defensa</t>
  </si>
  <si>
    <t>2.6.6.2.01 Equipos de seguridad</t>
  </si>
  <si>
    <t>2.6.7.1.01 Bovinos</t>
  </si>
  <si>
    <t>2.6.7.2.01 Porcinos</t>
  </si>
  <si>
    <t>2.6.7.3.01 Aves</t>
  </si>
  <si>
    <t>2.6.7.4.01 Ovinos y caprinos</t>
  </si>
  <si>
    <t>2.6.7.5.01 Peces y acuicultura</t>
  </si>
  <si>
    <t>2.6.7.6.01 Equinos</t>
  </si>
  <si>
    <t>2.6.7.7.01 Especies menores y de zoológico</t>
  </si>
  <si>
    <t>2.6.7.8.01 Otros animales que generan producción recurrente</t>
  </si>
  <si>
    <t>2.6.7.9.01 Árboles, cultivos y plantas que generan productos recurrentes</t>
  </si>
  <si>
    <t>2.6.8.1.01 Investigación y desarrollo</t>
  </si>
  <si>
    <t>2.6.8.2.01 Exploración y evaluación minera</t>
  </si>
  <si>
    <t>2.6.8.3.01 Programas de informática</t>
  </si>
  <si>
    <t>2.6.8.3.02 Base de datos</t>
  </si>
  <si>
    <t>2.6.8.4.01 Originales para esparcimiento, literarios o artísticos</t>
  </si>
  <si>
    <t>2.6.8.5.01 Estudios de preinversión</t>
  </si>
  <si>
    <t>2.6.8.6.01 Marcas y patentes</t>
  </si>
  <si>
    <t>2.6.8.7.01 Concesiones</t>
  </si>
  <si>
    <t>2.6.8.8.01 Informáticas</t>
  </si>
  <si>
    <t>2.6.8.8.02 Intelectuales</t>
  </si>
  <si>
    <t>2.6.8.8.03 Industriales</t>
  </si>
  <si>
    <t>2.6.8.8.04 Comerciales</t>
  </si>
  <si>
    <t>2.6.8.9.01 Otros activos intangibles</t>
  </si>
  <si>
    <t>2.6.9.1.01 Edificios residenciales (viviendas)</t>
  </si>
  <si>
    <t>2.6.9.1.02 Adquisición de mejoras para la ejecución de proyecto</t>
  </si>
  <si>
    <t>2.6.9.2.01 Edificios no residenciales</t>
  </si>
  <si>
    <t>2.6.9.3.01 Terrenos urbanos sin mejoras</t>
  </si>
  <si>
    <t>2.6.9.3.02 Terrenos urbanos con mejoras</t>
  </si>
  <si>
    <t>2.6.9.3.03 Terrenos urbanos con edificaciones</t>
  </si>
  <si>
    <t>2.6.9.3.04 Terrenos urbanos  para cementerios</t>
  </si>
  <si>
    <t>2.6.9.4.01 Tierras rurales sin mejoras</t>
  </si>
  <si>
    <t>2.6.9.4.02 Tierras rurales con mejoras</t>
  </si>
  <si>
    <t>2.6.9.4.03 Tierras con edificaciones</t>
  </si>
  <si>
    <t>2.6.9.5.01 Metales y piedras preciosas</t>
  </si>
  <si>
    <t>2.6.9.5.02 Antigüedades, bienes artísticos y otros objetos de arte</t>
  </si>
  <si>
    <t>2.6.9.5.03 Objetos del patrimonio cultural</t>
  </si>
  <si>
    <t>2.6.9.9.01 Otras estructuras y objetos de valor</t>
  </si>
  <si>
    <t>2.7.1.1.01 Obras para edificación residencial (viviendas)</t>
  </si>
  <si>
    <t>2.7.1.2.01 Obras para edificación no residencial</t>
  </si>
  <si>
    <t>2.7.1.3.01 Obras para edificación de otras estructuras</t>
  </si>
  <si>
    <t>2.7.1.4.01 Mejoras de tierras y terrenos</t>
  </si>
  <si>
    <t>2.7.1.5.01 Supervisión e inspección de obras en edificaciones</t>
  </si>
  <si>
    <t>2.7.2.1.01 Obras hidraúlicas y sanitarias</t>
  </si>
  <si>
    <t>2.7.2.2.01 Obras de energía</t>
  </si>
  <si>
    <t>2.7.2.3.01 Obras de telecomunicaciones</t>
  </si>
  <si>
    <t>2.7.2.4.01 Infraestructura terrestre y obras anexas</t>
  </si>
  <si>
    <t>2.7.2.4.02 Supervisión de infraestructura terrestre y obras anexas</t>
  </si>
  <si>
    <t>2.7.2.5.01 Infraestructura marítima y aérea</t>
  </si>
  <si>
    <t>2.7.2.6.01 Infraestructura y plantaciones agrícolas</t>
  </si>
  <si>
    <t>2.7.2.7.01 Obras urbanísticas</t>
  </si>
  <si>
    <t>2.7.2.8.01 Obras en cementerios</t>
  </si>
  <si>
    <t>2.7.2.9.01 Obras en plantas industriales, hidrocarburos y minas</t>
  </si>
  <si>
    <t>2.7.3.1.01 Construcciones en bienes de uso público concesionados</t>
  </si>
  <si>
    <t>2.7.3.2.01 Construcciones en bienes de uso privado concesionados</t>
  </si>
  <si>
    <t>2.7.4.1.01 Del 5% a ser asignados durante el ejercicio para inversión</t>
  </si>
  <si>
    <t>2.7.4.2.01 Del 1% a ser asignados durante el ejercicio para inversión por calamidad pública</t>
  </si>
  <si>
    <t>2.8.1.1.01 Concesión de préstamos de empresas privadas internas</t>
  </si>
  <si>
    <t>2.8.1.1.02 Concesión de préstamos de empresas privadas externas</t>
  </si>
  <si>
    <t>2.8.1.1.03 Concesión de préstamos a instituciones financieras  privadas internas</t>
  </si>
  <si>
    <t>2.8.1.1.04 Concesión de préstamos a instituciones financieras privadas externas</t>
  </si>
  <si>
    <t>2.8.1.2.01 Concesión de préstamos al gobierno central</t>
  </si>
  <si>
    <t>2.8.1.2.02 Concesión de préstamos a instituciones descentralizadas autónomas no empresariales y no financieras</t>
  </si>
  <si>
    <t>2.8.1.2.03 Concesión de préstamos a instituciones de seguridad social</t>
  </si>
  <si>
    <t>2.8.1.2.04 Concesión de préstamos a municipios</t>
  </si>
  <si>
    <t>2.8.1.2.05 Concesión de préstamos a empresas públicas no financieras</t>
  </si>
  <si>
    <t>2.8.1.2.06 Concesión de préstamos a instituciones públicas financieras no monetarias</t>
  </si>
  <si>
    <t>2.8.1.2.07 Concesión de préstamos a instituciones públicas financieras monetarias</t>
  </si>
  <si>
    <t>2.8.1.3.01 Concesión de préstamos al Sector Externo</t>
  </si>
  <si>
    <t>2.8.2.1.01 Adquisición de valores representativos de deuda de empresas privadas internas</t>
  </si>
  <si>
    <t>2.8.2.1.02 Adquisición de valores representativos de deuda de empresas privadas externas</t>
  </si>
  <si>
    <t>2.8.2.2.01 Títulos y valores representativos de deuda de empresas públicas no financieras (EPNF)</t>
  </si>
  <si>
    <t>2.8.2.2.02 Títulos y valores representativos de deuda de instituciones públicas financieras no monetarias (IPFNM)</t>
  </si>
  <si>
    <t>2.8.2.2.03 Títulos y valores representativos de deuda de instituciones públicas financieras monetarias (IPFM)</t>
  </si>
  <si>
    <t>2.8.2.3.01 Títulos valores representativos de deuda del Sector Externo</t>
  </si>
  <si>
    <t>2.8.3.1.01 Adquisición de acciones y participaciones de capital de empresas privadas internas</t>
  </si>
  <si>
    <t>2.8.3.1.02 Adquisición de acciones y participaciones de capital de empresas privadas externas</t>
  </si>
  <si>
    <t>2.8.3.2.01 Acciones y participaciones de capital de instituciones públicas descentralizadas y autónomas no financieras</t>
  </si>
  <si>
    <t>2.8.3.2.02 Acciones y participaciones de capital de instituciones públicas de la seguridad social</t>
  </si>
  <si>
    <t>2.8.3.2.03 Acciones y participaciones de capital de empresas públicas no financieras (EPNF)</t>
  </si>
  <si>
    <t>2.8.3.2.04 Acciones y participaciones de capital de instituciones financieras no monetarias</t>
  </si>
  <si>
    <t>2.8.3.2.05 Acciones y participaciones de capital de instituciones financieras monetarias</t>
  </si>
  <si>
    <t>2.8.3.3.01 Acciones y participaciones de capital del sector externo</t>
  </si>
  <si>
    <t>2.8.3.3.02 Acciones y participaciones de capital de organismos multilaterales</t>
  </si>
  <si>
    <t>2.8.4.1.01 Obligaciones negociables del sector privado interna</t>
  </si>
  <si>
    <t>2.8.4.1.02 Obligaciones negociables del sector privado externo</t>
  </si>
  <si>
    <t>2.8.4.2.01 Obligaciones negociables empresas públicas no financieras (EPNF)</t>
  </si>
  <si>
    <t>2.8.4.2.02 Obligaciones negociables de instituciones financieras no monetarias</t>
  </si>
  <si>
    <t>2.8.4.2.03 Obligaciones negociables de Instituciones financieras monetarias</t>
  </si>
  <si>
    <t>2.8.4.3.01 Adquisición de obligaciones negociables de organismos e instituciones internacionales</t>
  </si>
  <si>
    <t>2.8.5.1.01 Aportes de capital al sector público financiero</t>
  </si>
  <si>
    <t>2.8.5.2.01 Aportes de capital al sector público no financiero</t>
  </si>
  <si>
    <t>2.9.1.1.01 Intereses de la deuda pública interna de corto plazo</t>
  </si>
  <si>
    <t>2.9.1.1.02 Pago de recapitalización</t>
  </si>
  <si>
    <t>2.9.1.2.01 Intereses de la deuda pública interna de largo plazo</t>
  </si>
  <si>
    <t>2.9.1.2.02 Intereses de la deuda pública interna de largo plazo para recapitalización Bco. Central</t>
  </si>
  <si>
    <t>2.9.2.1.01 Intereses de la deuda pública externa de corto plazo</t>
  </si>
  <si>
    <t>2.9.2.2.01 Intereses de la deuda pública externa de largo plazo</t>
  </si>
  <si>
    <t>2.9.3.1.01 Intereses de la Deuda Comercial de corto plazo</t>
  </si>
  <si>
    <t>2.9.3.2.01 Intereses de la Deuda Comercial de largo plazo</t>
  </si>
  <si>
    <t>2.9.4.1.01 Comisiones y otros gastos bancarios de la deuda pública interna</t>
  </si>
  <si>
    <t>2.9.4.2.01 Comisiones y otros gastos bancarios de la deuda pública externa</t>
  </si>
  <si>
    <t>4.1.1.1.01 Incremento de disponibilidades internas</t>
  </si>
  <si>
    <t>4.1.1.1.02 Incremento de disponibilidades externas</t>
  </si>
  <si>
    <t>4.1.1.1.03 Sobrantes de Caja</t>
  </si>
  <si>
    <t>4.1.1.1.04 Reintegro de cheques del ejercicio anterior</t>
  </si>
  <si>
    <t>4.1.1.2.01 Incremento de inversiones financieras internas de corto plazo</t>
  </si>
  <si>
    <t>4.1.1.2.02 Incremento de inversiones financieras externas de corto plazo</t>
  </si>
  <si>
    <t>4.1.1.3.01 Incremento de cuentas por cobrar internas de corto plazo</t>
  </si>
  <si>
    <t>4.1.1.3.02 Incremento de cuentas por cobrar externas de corto plazo</t>
  </si>
  <si>
    <t>4.1.1.4.01 Incremento de documentos por cobrar internos de corto plazo</t>
  </si>
  <si>
    <t>4.1.1.4.02 Incremento de documentos por cobrar externos de corto plazo</t>
  </si>
  <si>
    <t>4.1.1.5.01 Concesión de préstamos internos otorgados a corto plazo</t>
  </si>
  <si>
    <t>4.1.1.5.02 Concesión de préstamos externos otorgados a corto plazo</t>
  </si>
  <si>
    <t>4.1.1.9.01 Incremento de otros activos financieros internos de corto plazo</t>
  </si>
  <si>
    <t>4.1.1.9.02 Incremento de otros activos financieros externos de corto plazo</t>
  </si>
  <si>
    <t>4.1.2.1.01 Incremento de cuentas por cobrar internas de largo plazo</t>
  </si>
  <si>
    <t>4.1.2.1.02 Incremento de cuentas por cobrar externas de largo plazo</t>
  </si>
  <si>
    <t>4.1.2.2.01 Incremento de documentos por cobrar internos de largo plazo</t>
  </si>
  <si>
    <t>4.1.2.2.02 Incremento de documentos por cobrar externos de largo plazo</t>
  </si>
  <si>
    <t>4.1.2.3.01 Compra de acciones y participaciones de capital de empresas públicas no financieras</t>
  </si>
  <si>
    <t>4.1.2.3.02 Compra de acciones y participaciones de capital de instituciones públicas financieras</t>
  </si>
  <si>
    <t>4.1.2.3.03 Compra de acciones y participaciones de capital de empresas privadas internas</t>
  </si>
  <si>
    <t>4.1.2.3.04 Compra de acciones y participaciones de capital de empresas privadas externas</t>
  </si>
  <si>
    <t>4.1.2.3.05 Compra de acciones y participaciones de capital de organismos e instituciones internacionales</t>
  </si>
  <si>
    <t>4.1.2.4.01 Compra de títulos valores representativos de deuda interna con fines de liquidez</t>
  </si>
  <si>
    <t>4.1.2.4.02 Compra de títulos valores representativos de deuda externa con fines de liquidez</t>
  </si>
  <si>
    <t>4.1.2.5.01 Compra de obligaciones internas negociables con fines de liquidez</t>
  </si>
  <si>
    <t>4.1.2.5.02 Compra de obligaciones externas negociables con fines de liquidez</t>
  </si>
  <si>
    <t>4.1.2.6.01 Concesión de préstamos internos de largo plazo con fines de liquidez</t>
  </si>
  <si>
    <t>4.1.2.6.02 Concesión de préstamos externos de largo plazo con fines de liquidez</t>
  </si>
  <si>
    <t>4.1.2.7.01 Incremento del patrimonio de los órganos autónomos</t>
  </si>
  <si>
    <t>4.1.2.7.02 Incremento del patrimonio de instituciones descentralizadas no financieras controladas</t>
  </si>
  <si>
    <t>4.1.2.7.03 Incremento  del patrimonio de instituciones públicas de la seguridad social</t>
  </si>
  <si>
    <t>4.1.2.7.04 Incremento del patrimonio de las empresas públicas no financieras controladas</t>
  </si>
  <si>
    <t>4.1.2.7.05 Incremento del patrimonio de las instituciones públicas financieras no monetarias controladas</t>
  </si>
  <si>
    <t>4.1.2.7.06 Incremento del patrimonio de las instituciones públicas financieras monetarias controladas</t>
  </si>
  <si>
    <t>4.1.2.8.01 Incremento de la inversión interna de las reservas técnicas</t>
  </si>
  <si>
    <t>4.1.2.8.02 Incremento de la inversión externa de las reservas técnicas</t>
  </si>
  <si>
    <t>4.1.2.9.01 Incremento de otros activos financieros no corrientes internos</t>
  </si>
  <si>
    <t>4.1.2.9.02 Incremento de otros activos financieros no corrientes externos</t>
  </si>
  <si>
    <t>4.2.1.1.01 Disminución de cuentas por pagar internas de corto plazo</t>
  </si>
  <si>
    <t>4.2.1.1.02 Disminución de cuentas por pagar externas de corto plazo</t>
  </si>
  <si>
    <t>4.2.1.1.03 Disminución de ctas. por pagar  internas  de corto plazo deuda administrativa</t>
  </si>
  <si>
    <t>4.2.1.1.04 Disminución de ctas. por pagar  internas  de corto plazo recapitalización Bco. Central</t>
  </si>
  <si>
    <t>4.2.1.2.01 Disminución de documentos por pagar internas de corto plazo</t>
  </si>
  <si>
    <t>4.2.1.2.02 Disminución de documentos por pagar externos de corto plazo</t>
  </si>
  <si>
    <t>4.2.1.3.01 Disminución de préstamos internos de corto plazo</t>
  </si>
  <si>
    <t>4.2.1.3.02 Disminución de préstamos externos de corto plazo</t>
  </si>
  <si>
    <t>4.2.1.4.01 Disminución de títulos valores internos de corto plazo</t>
  </si>
  <si>
    <t>4.2.1.4.02 Disminución de títulos valores externos de corto plazo</t>
  </si>
  <si>
    <t>4.2.1.5.01 Amortización de la porción de corto plazo de la deuda pública interna en títulos valores de largo plazo</t>
  </si>
  <si>
    <t>4.2.1.5.02 Amortización de la porción de corto plazo de la deuda pública externa en títulos valores de largo plazo</t>
  </si>
  <si>
    <t>4.2.1.6.01 Amortización de la porción de corto plazo de la deuda pública interna en préstamos de largo plazo</t>
  </si>
  <si>
    <t>4.2.1.6.02 Amortización de la porción de corto plazo de la deuda pública externa en préstamos de  largo plazo</t>
  </si>
  <si>
    <t>4.2.1.7.01 Disminución de pasivos diferidos internos de corto plazo</t>
  </si>
  <si>
    <t>4.2.1.7.02 Disminución de pasivos diferidos externos de corto plazo</t>
  </si>
  <si>
    <t>4.2.1.9.01 Disminución de otros pasivos internos de corto plazo</t>
  </si>
  <si>
    <t>4.2.1.9.02 Disminución de otros pasivos externos de corto plazo</t>
  </si>
  <si>
    <t>4.2.1.9.03 Disminución de otros pasivos contingentes de corto plazo</t>
  </si>
  <si>
    <t>4.2.2.1.01 Disminución de cuentas por pagar internas de largo plazo</t>
  </si>
  <si>
    <t>4.2.2.1.02 Disminución de cuentas por pagar externas de largo plazo</t>
  </si>
  <si>
    <t>4.2.2.2.01 Disminución de documentos por pagar internos de largo plazo</t>
  </si>
  <si>
    <t>4.2.2.2.02 Disminución de documentos por pagar externos de largo plazo</t>
  </si>
  <si>
    <t>4.2.2.3.01 Conversión de la deuda  pública interna en  títulos valores de largo plazo en corto plazo</t>
  </si>
  <si>
    <t>4.2.2.3.02 Conversión de la deuda pública externa en  títulos valores de largo plazo en corto plazo</t>
  </si>
  <si>
    <t>4.2.2.4.01 Conversión de la deuda  pública interna en préstamos de largo plazo en corto plazo</t>
  </si>
  <si>
    <t>4.2.2.4.02 Conversión de la deuda  pública externa en préstamos de largo plazo en corto plazo</t>
  </si>
  <si>
    <t>4.2.2.5.01 Disminución de pasivos diferidos internos de largo plazo</t>
  </si>
  <si>
    <t>4.2.2.5.02 Disminución de pasivos diferidos externos de largo plazo</t>
  </si>
  <si>
    <t>4.2.2.6.01 Disminución de reservas técnicas internas</t>
  </si>
  <si>
    <t>4.2.2.6.02 Disminución de reservas técnicas externas</t>
  </si>
  <si>
    <t>4.2.2.9.01 Disminución de otros pasivos internos de largo plazo</t>
  </si>
  <si>
    <t>4.2.2.9.02 Disminución de otros pasivos externos de largo plazo</t>
  </si>
  <si>
    <t>4.2.2.9.03 Disminución de pasivos contingentes de largo plazo</t>
  </si>
  <si>
    <t>4.2.2.9.04 Disminución de pasivos diferidos de largo plazo</t>
  </si>
  <si>
    <t>4.3.1.1.01 Misceláneos varias leyes</t>
  </si>
  <si>
    <t>4.3.2.1.01 Fianzas industriales para la fabricación de fósforos</t>
  </si>
  <si>
    <t>4.3.3.1.01 Fianzas judiciales y depósitos en consignación</t>
  </si>
  <si>
    <t>4.3.4.1.01 Fianzas diversas</t>
  </si>
  <si>
    <t>4.3.5.1.01 Disminución depósitos de empleadores</t>
  </si>
  <si>
    <t>4.4.1.1.01 Disminución del patrimonio institucional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</si>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</sst>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\ _€_-;\-* #,##0.00\ _€_-;_-* &quot;-&quot;??\ _€_-;_-@_-"/>
    <numFmt numFmtId="167" formatCode="#,##0.00;[Red]#,##0.00"/>
    <numFmt numFmtId="168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u val="singleAccounting"/>
      <sz val="1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8"/>
      <name val="Calibri Light"/>
      <family val="2"/>
      <scheme val="major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 Light"/>
      <family val="1"/>
      <scheme val="major"/>
    </font>
    <font>
      <b/>
      <sz val="8"/>
      <name val="Calibri Light"/>
      <family val="2"/>
      <scheme val="maj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2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Times New Roman"/>
      <family val="1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69">
    <xf numFmtId="0" fontId="0" fillId="0" borderId="0" xfId="0"/>
    <xf numFmtId="164" fontId="0" fillId="0" borderId="0" xfId="1" applyFont="1"/>
    <xf numFmtId="0" fontId="0" fillId="2" borderId="0" xfId="0" applyFill="1"/>
    <xf numFmtId="0" fontId="3" fillId="0" borderId="0" xfId="0" applyFont="1"/>
    <xf numFmtId="0" fontId="3" fillId="5" borderId="0" xfId="0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/>
    <xf numFmtId="49" fontId="2" fillId="5" borderId="0" xfId="0" applyNumberFormat="1" applyFont="1" applyFill="1" applyBorder="1" applyAlignment="1" applyProtection="1"/>
    <xf numFmtId="0" fontId="2" fillId="5" borderId="0" xfId="0" applyFont="1" applyFill="1" applyBorder="1" applyProtection="1"/>
    <xf numFmtId="0" fontId="2" fillId="0" borderId="0" xfId="0" applyFont="1" applyFill="1" applyBorder="1" applyProtection="1"/>
    <xf numFmtId="0" fontId="2" fillId="5" borderId="0" xfId="0" applyFont="1" applyFill="1" applyBorder="1" applyAlignment="1" applyProtection="1"/>
    <xf numFmtId="49" fontId="6" fillId="6" borderId="0" xfId="0" applyNumberFormat="1" applyFont="1" applyFill="1" applyBorder="1" applyAlignment="1" applyProtection="1">
      <alignment horizontal="left"/>
    </xf>
    <xf numFmtId="49" fontId="6" fillId="6" borderId="0" xfId="0" applyNumberFormat="1" applyFont="1" applyFill="1" applyBorder="1" applyAlignment="1" applyProtection="1"/>
    <xf numFmtId="49" fontId="6" fillId="6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6" borderId="0" xfId="0" applyNumberFormat="1" applyFont="1" applyFill="1" applyBorder="1" applyAlignment="1" applyProtection="1"/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167" fontId="8" fillId="5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0" fillId="0" borderId="0" xfId="0" applyFont="1" applyFill="1"/>
    <xf numFmtId="0" fontId="0" fillId="0" borderId="0" xfId="0" applyFont="1"/>
    <xf numFmtId="0" fontId="10" fillId="2" borderId="8" xfId="2" applyFont="1" applyFill="1" applyBorder="1"/>
    <xf numFmtId="168" fontId="10" fillId="2" borderId="8" xfId="1" applyNumberFormat="1" applyFont="1" applyFill="1" applyBorder="1" applyAlignment="1">
      <alignment horizontal="center"/>
    </xf>
    <xf numFmtId="167" fontId="11" fillId="5" borderId="7" xfId="0" applyNumberFormat="1" applyFont="1" applyFill="1" applyBorder="1" applyAlignment="1">
      <alignment horizontal="center"/>
    </xf>
    <xf numFmtId="0" fontId="10" fillId="5" borderId="8" xfId="2" applyFont="1" applyFill="1" applyBorder="1" applyProtection="1">
      <protection locked="0"/>
    </xf>
    <xf numFmtId="168" fontId="10" fillId="5" borderId="8" xfId="1" applyNumberFormat="1" applyFont="1" applyFill="1" applyBorder="1" applyAlignment="1" applyProtection="1">
      <alignment horizontal="center"/>
      <protection locked="0"/>
    </xf>
    <xf numFmtId="167" fontId="11" fillId="5" borderId="9" xfId="0" applyNumberFormat="1" applyFont="1" applyFill="1" applyBorder="1" applyAlignment="1">
      <alignment horizontal="center"/>
    </xf>
    <xf numFmtId="0" fontId="11" fillId="5" borderId="8" xfId="2" applyFont="1" applyFill="1" applyBorder="1" applyProtection="1">
      <protection locked="0"/>
    </xf>
    <xf numFmtId="168" fontId="11" fillId="5" borderId="8" xfId="1" applyNumberFormat="1" applyFont="1" applyFill="1" applyBorder="1" applyAlignment="1" applyProtection="1">
      <alignment horizontal="center"/>
      <protection locked="0"/>
    </xf>
    <xf numFmtId="168" fontId="11" fillId="5" borderId="8" xfId="1" applyNumberFormat="1" applyFont="1" applyFill="1" applyBorder="1" applyAlignment="1" applyProtection="1">
      <alignment horizontal="right"/>
      <protection locked="0"/>
    </xf>
    <xf numFmtId="168" fontId="12" fillId="5" borderId="8" xfId="1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right" readingOrder="1"/>
    </xf>
    <xf numFmtId="167" fontId="11" fillId="7" borderId="9" xfId="0" applyNumberFormat="1" applyFont="1" applyFill="1" applyBorder="1" applyAlignment="1">
      <alignment horizontal="center"/>
    </xf>
    <xf numFmtId="0" fontId="10" fillId="5" borderId="9" xfId="2" applyFont="1" applyFill="1" applyBorder="1"/>
    <xf numFmtId="168" fontId="10" fillId="5" borderId="11" xfId="1" applyNumberFormat="1" applyFont="1" applyFill="1" applyBorder="1" applyAlignment="1">
      <alignment horizontal="center"/>
    </xf>
    <xf numFmtId="0" fontId="10" fillId="2" borderId="12" xfId="2" applyFont="1" applyFill="1" applyBorder="1"/>
    <xf numFmtId="168" fontId="10" fillId="2" borderId="13" xfId="1" applyNumberFormat="1" applyFont="1" applyFill="1" applyBorder="1" applyAlignment="1">
      <alignment horizontal="center"/>
    </xf>
    <xf numFmtId="168" fontId="10" fillId="2" borderId="14" xfId="1" applyNumberFormat="1" applyFont="1" applyFill="1" applyBorder="1" applyAlignment="1">
      <alignment horizontal="center"/>
    </xf>
    <xf numFmtId="168" fontId="10" fillId="2" borderId="1" xfId="1" applyNumberFormat="1" applyFont="1" applyFill="1" applyBorder="1" applyAlignment="1">
      <alignment horizontal="center"/>
    </xf>
    <xf numFmtId="167" fontId="11" fillId="7" borderId="15" xfId="0" applyNumberFormat="1" applyFont="1" applyFill="1" applyBorder="1" applyAlignment="1">
      <alignment horizontal="center"/>
    </xf>
    <xf numFmtId="167" fontId="8" fillId="4" borderId="0" xfId="0" applyNumberFormat="1" applyFont="1" applyFill="1" applyBorder="1" applyAlignment="1">
      <alignment horizontal="center"/>
    </xf>
    <xf numFmtId="0" fontId="13" fillId="5" borderId="0" xfId="2" applyFont="1" applyFill="1" applyBorder="1" applyAlignment="1">
      <alignment horizontal="left"/>
    </xf>
    <xf numFmtId="168" fontId="14" fillId="5" borderId="0" xfId="3" applyNumberFormat="1" applyFont="1" applyFill="1" applyBorder="1" applyAlignment="1"/>
    <xf numFmtId="168" fontId="13" fillId="5" borderId="0" xfId="3" applyNumberFormat="1" applyFont="1" applyFill="1" applyBorder="1"/>
    <xf numFmtId="167" fontId="15" fillId="5" borderId="0" xfId="0" applyNumberFormat="1" applyFont="1" applyFill="1" applyBorder="1" applyAlignment="1">
      <alignment horizontal="center"/>
    </xf>
    <xf numFmtId="167" fontId="16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13" fillId="5" borderId="0" xfId="2" applyFont="1" applyFill="1" applyBorder="1" applyAlignment="1">
      <alignment horizontal="left" indent="1"/>
    </xf>
    <xf numFmtId="0" fontId="17" fillId="5" borderId="0" xfId="2" applyFont="1" applyFill="1"/>
    <xf numFmtId="168" fontId="13" fillId="5" borderId="0" xfId="3" applyNumberFormat="1" applyFont="1" applyFill="1"/>
    <xf numFmtId="168" fontId="13" fillId="5" borderId="0" xfId="2" applyNumberFormat="1" applyFont="1" applyFill="1"/>
    <xf numFmtId="49" fontId="6" fillId="6" borderId="6" xfId="0" applyNumberFormat="1" applyFont="1" applyFill="1" applyBorder="1" applyAlignment="1" applyProtection="1">
      <alignment horizontal="left"/>
    </xf>
    <xf numFmtId="49" fontId="6" fillId="6" borderId="16" xfId="0" applyNumberFormat="1" applyFont="1" applyFill="1" applyBorder="1" applyAlignment="1" applyProtection="1"/>
    <xf numFmtId="0" fontId="0" fillId="0" borderId="0" xfId="0" applyFill="1"/>
    <xf numFmtId="0" fontId="7" fillId="7" borderId="8" xfId="0" applyFont="1" applyFill="1" applyBorder="1" applyAlignment="1" applyProtection="1">
      <alignment horizontal="center" vertical="center"/>
    </xf>
    <xf numFmtId="0" fontId="7" fillId="7" borderId="17" xfId="0" applyFont="1" applyFill="1" applyBorder="1" applyAlignment="1" applyProtection="1">
      <alignment horizontal="center" vertical="center"/>
    </xf>
    <xf numFmtId="0" fontId="10" fillId="2" borderId="20" xfId="2" applyFont="1" applyFill="1" applyBorder="1"/>
    <xf numFmtId="168" fontId="10" fillId="2" borderId="20" xfId="1" applyNumberFormat="1" applyFont="1" applyFill="1" applyBorder="1" applyAlignment="1">
      <alignment horizontal="center"/>
    </xf>
    <xf numFmtId="168" fontId="18" fillId="2" borderId="20" xfId="1" applyNumberFormat="1" applyFont="1" applyFill="1" applyBorder="1" applyAlignment="1">
      <alignment horizontal="center"/>
    </xf>
    <xf numFmtId="167" fontId="11" fillId="5" borderId="11" xfId="0" applyNumberFormat="1" applyFont="1" applyFill="1" applyBorder="1" applyAlignment="1">
      <alignment horizontal="center"/>
    </xf>
    <xf numFmtId="167" fontId="11" fillId="7" borderId="11" xfId="0" applyNumberFormat="1" applyFont="1" applyFill="1" applyBorder="1" applyAlignment="1">
      <alignment horizontal="center"/>
    </xf>
    <xf numFmtId="0" fontId="11" fillId="5" borderId="21" xfId="2" applyFont="1" applyFill="1" applyBorder="1"/>
    <xf numFmtId="168" fontId="11" fillId="5" borderId="21" xfId="1" applyNumberFormat="1" applyFont="1" applyFill="1" applyBorder="1" applyAlignment="1">
      <alignment horizontal="center"/>
    </xf>
    <xf numFmtId="0" fontId="10" fillId="2" borderId="2" xfId="2" applyFont="1" applyFill="1" applyBorder="1"/>
    <xf numFmtId="168" fontId="10" fillId="2" borderId="22" xfId="1" applyNumberFormat="1" applyFont="1" applyFill="1" applyBorder="1" applyAlignment="1">
      <alignment horizontal="center"/>
    </xf>
    <xf numFmtId="167" fontId="8" fillId="8" borderId="0" xfId="0" applyNumberFormat="1" applyFont="1" applyFill="1" applyBorder="1" applyAlignment="1">
      <alignment horizontal="center"/>
    </xf>
    <xf numFmtId="49" fontId="13" fillId="5" borderId="0" xfId="0" applyNumberFormat="1" applyFont="1" applyFill="1" applyBorder="1" applyAlignment="1"/>
    <xf numFmtId="49" fontId="13" fillId="5" borderId="0" xfId="0" applyNumberFormat="1" applyFont="1" applyFill="1" applyBorder="1" applyAlignment="1">
      <alignment horizontal="center"/>
    </xf>
    <xf numFmtId="2" fontId="19" fillId="5" borderId="0" xfId="0" applyNumberFormat="1" applyFont="1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64" fontId="15" fillId="5" borderId="0" xfId="1" applyFont="1" applyFill="1" applyBorder="1" applyAlignment="1">
      <alignment horizontal="center"/>
    </xf>
    <xf numFmtId="167" fontId="15" fillId="5" borderId="0" xfId="0" applyNumberFormat="1" applyFont="1" applyFill="1" applyBorder="1" applyAlignment="1">
      <alignment horizontal="right"/>
    </xf>
    <xf numFmtId="49" fontId="13" fillId="5" borderId="0" xfId="0" applyNumberFormat="1" applyFont="1" applyFill="1" applyBorder="1" applyAlignment="1">
      <alignment horizontal="left" indent="1"/>
    </xf>
    <xf numFmtId="49" fontId="20" fillId="5" borderId="0" xfId="0" applyNumberFormat="1" applyFont="1" applyFill="1" applyBorder="1" applyAlignment="1">
      <alignment horizontal="center"/>
    </xf>
    <xf numFmtId="49" fontId="21" fillId="5" borderId="0" xfId="0" applyNumberFormat="1" applyFont="1" applyFill="1" applyBorder="1" applyAlignment="1">
      <alignment horizontal="center"/>
    </xf>
    <xf numFmtId="164" fontId="16" fillId="5" borderId="0" xfId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49" fontId="16" fillId="5" borderId="0" xfId="0" applyNumberFormat="1" applyFont="1" applyFill="1" applyBorder="1" applyAlignment="1">
      <alignment horizontal="center"/>
    </xf>
    <xf numFmtId="167" fontId="16" fillId="5" borderId="0" xfId="0" applyNumberFormat="1" applyFont="1" applyFill="1" applyBorder="1" applyAlignment="1">
      <alignment horizontal="right"/>
    </xf>
    <xf numFmtId="0" fontId="13" fillId="0" borderId="0" xfId="0" applyFont="1"/>
    <xf numFmtId="0" fontId="24" fillId="0" borderId="0" xfId="0" applyFont="1" applyFill="1" applyBorder="1" applyAlignment="1">
      <alignment horizontal="left" vertical="top"/>
    </xf>
    <xf numFmtId="0" fontId="14" fillId="9" borderId="0" xfId="0" applyFont="1" applyFill="1"/>
    <xf numFmtId="0" fontId="0" fillId="0" borderId="0" xfId="0" applyFill="1" applyBorder="1" applyAlignment="1">
      <alignment horizontal="left" vertical="top"/>
    </xf>
    <xf numFmtId="0" fontId="13" fillId="0" borderId="0" xfId="0" applyFont="1" applyFill="1"/>
    <xf numFmtId="0" fontId="13" fillId="5" borderId="0" xfId="0" applyFont="1" applyFill="1"/>
    <xf numFmtId="0" fontId="13" fillId="0" borderId="0" xfId="0" applyNumberFormat="1" applyFont="1"/>
    <xf numFmtId="49" fontId="27" fillId="0" borderId="0" xfId="0" applyNumberFormat="1" applyFont="1" applyFill="1" applyBorder="1" applyAlignment="1">
      <alignment horizontal="left"/>
    </xf>
    <xf numFmtId="164" fontId="17" fillId="0" borderId="0" xfId="1" applyFont="1" applyFill="1" applyBorder="1"/>
    <xf numFmtId="4" fontId="17" fillId="0" borderId="0" xfId="0" applyNumberFormat="1" applyFont="1" applyFill="1" applyBorder="1"/>
    <xf numFmtId="164" fontId="30" fillId="0" borderId="0" xfId="1" applyFont="1" applyFill="1" applyBorder="1"/>
    <xf numFmtId="0" fontId="26" fillId="0" borderId="0" xfId="0" applyFont="1" applyFill="1" applyBorder="1"/>
    <xf numFmtId="49" fontId="26" fillId="0" borderId="0" xfId="1" applyNumberFormat="1" applyFont="1" applyFill="1" applyBorder="1"/>
    <xf numFmtId="164" fontId="26" fillId="0" borderId="0" xfId="1" applyFont="1" applyFill="1" applyBorder="1"/>
    <xf numFmtId="165" fontId="26" fillId="0" borderId="0" xfId="0" applyNumberFormat="1" applyFont="1" applyFill="1" applyBorder="1"/>
    <xf numFmtId="4" fontId="26" fillId="0" borderId="0" xfId="0" applyNumberFormat="1" applyFont="1" applyFill="1" applyBorder="1"/>
    <xf numFmtId="164" fontId="26" fillId="0" borderId="0" xfId="0" applyNumberFormat="1" applyFont="1" applyFill="1" applyBorder="1"/>
    <xf numFmtId="164" fontId="26" fillId="0" borderId="0" xfId="1" applyFont="1" applyFill="1" applyBorder="1" applyAlignment="1">
      <alignment horizontal="right"/>
    </xf>
    <xf numFmtId="164" fontId="29" fillId="0" borderId="0" xfId="1" applyFont="1" applyFill="1" applyBorder="1"/>
    <xf numFmtId="164" fontId="29" fillId="0" borderId="0" xfId="1" applyNumberFormat="1" applyFont="1" applyFill="1" applyBorder="1"/>
    <xf numFmtId="165" fontId="29" fillId="0" borderId="0" xfId="1" applyNumberFormat="1" applyFont="1" applyFill="1" applyBorder="1"/>
    <xf numFmtId="0" fontId="25" fillId="0" borderId="0" xfId="0" applyFont="1" applyFill="1" applyBorder="1"/>
    <xf numFmtId="0" fontId="13" fillId="0" borderId="0" xfId="0" applyFont="1" applyFill="1" applyBorder="1" applyAlignment="1">
      <alignment vertical="center"/>
    </xf>
    <xf numFmtId="164" fontId="25" fillId="0" borderId="0" xfId="1" applyFont="1" applyFill="1" applyBorder="1"/>
    <xf numFmtId="0" fontId="6" fillId="0" borderId="0" xfId="0" applyFont="1" applyFill="1" applyBorder="1"/>
    <xf numFmtId="166" fontId="26" fillId="0" borderId="0" xfId="0" applyNumberFormat="1" applyFont="1" applyFill="1" applyBorder="1"/>
    <xf numFmtId="0" fontId="28" fillId="0" borderId="0" xfId="0" applyFont="1" applyFill="1" applyBorder="1"/>
    <xf numFmtId="0" fontId="17" fillId="0" borderId="0" xfId="0" applyFont="1" applyFill="1" applyBorder="1"/>
    <xf numFmtId="0" fontId="26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/>
    <xf numFmtId="49" fontId="22" fillId="0" borderId="0" xfId="0" applyNumberFormat="1" applyFont="1" applyFill="1" applyBorder="1" applyAlignment="1">
      <alignment horizontal="left"/>
    </xf>
    <xf numFmtId="164" fontId="23" fillId="0" borderId="0" xfId="1" applyFont="1" applyFill="1" applyBorder="1" applyAlignment="1">
      <alignment vertical="center"/>
    </xf>
    <xf numFmtId="164" fontId="31" fillId="0" borderId="0" xfId="1" applyFont="1" applyFill="1" applyBorder="1" applyAlignment="1">
      <alignment horizontal="right"/>
    </xf>
    <xf numFmtId="164" fontId="0" fillId="2" borderId="0" xfId="0" applyNumberFormat="1" applyFill="1"/>
    <xf numFmtId="164" fontId="0" fillId="2" borderId="0" xfId="1" applyFont="1" applyFill="1"/>
    <xf numFmtId="0" fontId="26" fillId="4" borderId="0" xfId="0" applyFont="1" applyFill="1" applyBorder="1"/>
    <xf numFmtId="49" fontId="26" fillId="4" borderId="0" xfId="1" applyNumberFormat="1" applyFont="1" applyFill="1" applyBorder="1"/>
    <xf numFmtId="164" fontId="25" fillId="4" borderId="0" xfId="1" applyFont="1" applyFill="1" applyBorder="1"/>
    <xf numFmtId="168" fontId="17" fillId="5" borderId="0" xfId="2" applyNumberFormat="1" applyFont="1" applyFill="1"/>
    <xf numFmtId="164" fontId="2" fillId="4" borderId="0" xfId="1" applyFont="1" applyFill="1"/>
    <xf numFmtId="0" fontId="2" fillId="2" borderId="0" xfId="0" applyFont="1" applyFill="1"/>
    <xf numFmtId="0" fontId="32" fillId="2" borderId="0" xfId="0" applyFont="1" applyFill="1" applyAlignment="1">
      <alignment vertical="center"/>
    </xf>
    <xf numFmtId="0" fontId="33" fillId="6" borderId="0" xfId="0" applyFont="1" applyFill="1" applyAlignment="1">
      <alignment vertical="center"/>
    </xf>
    <xf numFmtId="164" fontId="33" fillId="6" borderId="0" xfId="1" applyFont="1" applyFill="1" applyAlignment="1">
      <alignment horizontal="center" vertical="center"/>
    </xf>
    <xf numFmtId="164" fontId="33" fillId="6" borderId="0" xfId="1" applyFont="1" applyFill="1" applyAlignment="1">
      <alignment vertical="center"/>
    </xf>
    <xf numFmtId="0" fontId="32" fillId="4" borderId="0" xfId="0" applyFont="1" applyFill="1"/>
    <xf numFmtId="0" fontId="32" fillId="0" borderId="0" xfId="0" applyFont="1"/>
    <xf numFmtId="164" fontId="32" fillId="4" borderId="0" xfId="1" applyFont="1" applyFill="1"/>
    <xf numFmtId="164" fontId="32" fillId="0" borderId="0" xfId="1" applyFont="1"/>
    <xf numFmtId="0" fontId="32" fillId="10" borderId="0" xfId="0" applyFont="1" applyFill="1"/>
    <xf numFmtId="164" fontId="32" fillId="0" borderId="0" xfId="1" applyFont="1" applyAlignment="1">
      <alignment horizontal="right"/>
    </xf>
    <xf numFmtId="0" fontId="32" fillId="5" borderId="0" xfId="0" applyFont="1" applyFill="1"/>
    <xf numFmtId="164" fontId="32" fillId="0" borderId="0" xfId="0" applyNumberFormat="1" applyFont="1"/>
    <xf numFmtId="164" fontId="32" fillId="5" borderId="0" xfId="1" applyFont="1" applyFill="1"/>
    <xf numFmtId="0" fontId="20" fillId="0" borderId="0" xfId="0" applyFont="1"/>
    <xf numFmtId="0" fontId="32" fillId="0" borderId="0" xfId="0" applyFont="1" applyFill="1"/>
    <xf numFmtId="0" fontId="32" fillId="3" borderId="0" xfId="0" applyFont="1" applyFill="1"/>
    <xf numFmtId="0" fontId="32" fillId="4" borderId="0" xfId="0" applyFont="1" applyFill="1" applyAlignment="1">
      <alignment horizontal="left"/>
    </xf>
    <xf numFmtId="164" fontId="32" fillId="3" borderId="0" xfId="1" applyFont="1" applyFill="1"/>
    <xf numFmtId="0" fontId="20" fillId="4" borderId="0" xfId="0" applyFont="1" applyFill="1"/>
    <xf numFmtId="0" fontId="33" fillId="4" borderId="0" xfId="0" applyFont="1" applyFill="1"/>
    <xf numFmtId="0" fontId="34" fillId="4" borderId="0" xfId="0" applyFont="1" applyFill="1" applyBorder="1"/>
    <xf numFmtId="0" fontId="33" fillId="0" borderId="0" xfId="0" applyFont="1" applyFill="1"/>
    <xf numFmtId="0" fontId="14" fillId="4" borderId="0" xfId="0" applyFont="1" applyFill="1"/>
    <xf numFmtId="0" fontId="20" fillId="4" borderId="0" xfId="0" applyFont="1" applyFill="1" applyBorder="1"/>
    <xf numFmtId="0" fontId="20" fillId="5" borderId="0" xfId="0" applyFont="1" applyFill="1"/>
    <xf numFmtId="4" fontId="32" fillId="0" borderId="0" xfId="0" applyNumberFormat="1" applyFont="1"/>
    <xf numFmtId="165" fontId="26" fillId="4" borderId="0" xfId="0" applyNumberFormat="1" applyFont="1" applyFill="1" applyBorder="1"/>
    <xf numFmtId="49" fontId="27" fillId="4" borderId="0" xfId="0" applyNumberFormat="1" applyFont="1" applyFill="1" applyBorder="1" applyAlignment="1">
      <alignment horizontal="left"/>
    </xf>
    <xf numFmtId="0" fontId="28" fillId="4" borderId="0" xfId="0" applyFont="1" applyFill="1" applyBorder="1"/>
    <xf numFmtId="164" fontId="17" fillId="4" borderId="0" xfId="1" applyFont="1" applyFill="1" applyBorder="1"/>
    <xf numFmtId="0" fontId="32" fillId="2" borderId="0" xfId="0" applyFont="1" applyFill="1" applyBorder="1" applyAlignment="1">
      <alignment vertical="center"/>
    </xf>
    <xf numFmtId="164" fontId="32" fillId="2" borderId="0" xfId="1" applyFont="1" applyFill="1" applyBorder="1" applyAlignment="1">
      <alignment vertical="center"/>
    </xf>
    <xf numFmtId="43" fontId="32" fillId="0" borderId="0" xfId="0" applyNumberFormat="1" applyFont="1"/>
    <xf numFmtId="164" fontId="0" fillId="2" borderId="0" xfId="0" applyNumberFormat="1" applyFont="1" applyFill="1"/>
    <xf numFmtId="164" fontId="26" fillId="4" borderId="0" xfId="0" applyNumberFormat="1" applyFont="1" applyFill="1" applyBorder="1"/>
    <xf numFmtId="0" fontId="7" fillId="7" borderId="18" xfId="0" applyFont="1" applyFill="1" applyBorder="1" applyAlignment="1" applyProtection="1">
      <alignment horizontal="center" vertical="center"/>
    </xf>
    <xf numFmtId="0" fontId="7" fillId="7" borderId="19" xfId="0" applyFont="1" applyFill="1" applyBorder="1" applyAlignment="1" applyProtection="1">
      <alignment horizontal="center" vertical="center"/>
    </xf>
    <xf numFmtId="0" fontId="6" fillId="6" borderId="0" xfId="0" applyFont="1" applyFill="1" applyAlignment="1">
      <alignment horizontal="center"/>
    </xf>
    <xf numFmtId="49" fontId="6" fillId="6" borderId="3" xfId="0" applyNumberFormat="1" applyFont="1" applyFill="1" applyBorder="1" applyAlignment="1" applyProtection="1">
      <alignment horizontal="center"/>
    </xf>
    <xf numFmtId="49" fontId="6" fillId="6" borderId="0" xfId="0" applyNumberFormat="1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32"/>
  <sheetViews>
    <sheetView tabSelected="1" topLeftCell="A13" workbookViewId="0">
      <selection activeCell="G26" sqref="G26"/>
    </sheetView>
  </sheetViews>
  <sheetFormatPr baseColWidth="10" defaultRowHeight="15" x14ac:dyDescent="0.25"/>
  <cols>
    <col min="1" max="1" width="41.7109375" customWidth="1"/>
    <col min="2" max="2" width="16.42578125" customWidth="1"/>
    <col min="3" max="3" width="16.7109375" customWidth="1"/>
    <col min="4" max="4" width="15.7109375" customWidth="1"/>
    <col min="5" max="5" width="16.28515625" customWidth="1"/>
    <col min="6" max="6" width="15.7109375" customWidth="1"/>
    <col min="7" max="7" width="16.140625" customWidth="1"/>
    <col min="8" max="8" width="12.85546875" customWidth="1"/>
    <col min="9" max="9" width="9" customWidth="1"/>
    <col min="10" max="10" width="8" customWidth="1"/>
    <col min="12" max="12" width="14.28515625" customWidth="1"/>
    <col min="13" max="13" width="18.42578125" customWidth="1"/>
    <col min="14" max="14" width="17" customWidth="1"/>
    <col min="16" max="16" width="15.7109375" customWidth="1"/>
  </cols>
  <sheetData>
    <row r="1" spans="1:74" s="10" customFormat="1" ht="15.75" customHeight="1" x14ac:dyDescent="0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9"/>
      <c r="Q1" s="9"/>
      <c r="R1" s="9"/>
      <c r="S1" s="9"/>
      <c r="T1" s="9"/>
      <c r="U1" s="9"/>
      <c r="V1" s="9"/>
      <c r="W1" s="9"/>
      <c r="X1" s="9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4" s="10" customFormat="1" x14ac:dyDescent="0.25">
      <c r="A2" s="163" t="s">
        <v>150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9"/>
      <c r="Q2" s="9"/>
      <c r="R2" s="9"/>
      <c r="S2" s="9"/>
      <c r="T2" s="9"/>
      <c r="U2" s="9"/>
      <c r="V2" s="9"/>
      <c r="W2" s="9"/>
      <c r="X2" s="9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</row>
    <row r="3" spans="1:74" s="10" customFormat="1" x14ac:dyDescent="0.25">
      <c r="A3" s="165" t="s">
        <v>151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2"/>
      <c r="Q3" s="12"/>
      <c r="R3" s="12"/>
      <c r="S3" s="12"/>
      <c r="T3" s="12"/>
      <c r="U3" s="12"/>
      <c r="V3" s="12"/>
      <c r="W3" s="12"/>
      <c r="X3" s="12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s="10" customFormat="1" x14ac:dyDescent="0.25">
      <c r="A4" s="163" t="s">
        <v>185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9"/>
      <c r="Q4" s="9"/>
      <c r="R4" s="9"/>
      <c r="S4" s="9"/>
      <c r="T4" s="9"/>
      <c r="U4" s="9"/>
      <c r="V4" s="9"/>
      <c r="W4" s="9"/>
      <c r="X4" s="9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s="10" customFormat="1" x14ac:dyDescent="0.25">
      <c r="A5" s="163" t="s">
        <v>152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9"/>
      <c r="Q5" s="9"/>
      <c r="R5" s="9"/>
      <c r="S5" s="9"/>
      <c r="T5" s="9"/>
      <c r="U5" s="9"/>
      <c r="V5" s="9"/>
      <c r="W5" s="9"/>
      <c r="X5" s="9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s="17" customFormat="1" x14ac:dyDescent="0.25">
      <c r="A6" s="13" t="s">
        <v>153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s="23" customFormat="1" ht="15.75" thickBot="1" x14ac:dyDescent="0.3">
      <c r="A7" s="18" t="s">
        <v>154</v>
      </c>
      <c r="B7" s="18" t="s">
        <v>155</v>
      </c>
      <c r="C7" s="18" t="s">
        <v>156</v>
      </c>
      <c r="D7" s="19" t="s">
        <v>157</v>
      </c>
      <c r="E7" s="19" t="s">
        <v>158</v>
      </c>
      <c r="F7" s="19" t="s">
        <v>159</v>
      </c>
      <c r="G7" s="19" t="s">
        <v>160</v>
      </c>
      <c r="H7" s="19" t="s">
        <v>161</v>
      </c>
      <c r="I7" s="19" t="s">
        <v>162</v>
      </c>
      <c r="J7" s="19" t="s">
        <v>163</v>
      </c>
      <c r="K7" s="19" t="s">
        <v>164</v>
      </c>
      <c r="L7" s="19" t="s">
        <v>165</v>
      </c>
      <c r="M7" s="19" t="s">
        <v>166</v>
      </c>
      <c r="N7" s="167" t="s">
        <v>167</v>
      </c>
      <c r="O7" s="168"/>
      <c r="P7" s="20"/>
      <c r="Q7" s="20"/>
      <c r="R7" s="20"/>
      <c r="S7" s="20"/>
      <c r="T7" s="20"/>
      <c r="U7" s="20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</row>
    <row r="8" spans="1:74" s="23" customFormat="1" x14ac:dyDescent="0.25">
      <c r="A8" s="24" t="s">
        <v>168</v>
      </c>
      <c r="B8" s="25">
        <v>19346292.420000002</v>
      </c>
      <c r="C8" s="25">
        <v>17802715.079999998</v>
      </c>
      <c r="D8" s="25">
        <v>17823926</v>
      </c>
      <c r="E8" s="25">
        <v>18267196</v>
      </c>
      <c r="F8" s="25">
        <v>17329663.43</v>
      </c>
      <c r="G8" s="25">
        <v>16812537.140000001</v>
      </c>
      <c r="H8" s="25"/>
      <c r="I8" s="25"/>
      <c r="J8" s="25"/>
      <c r="K8" s="25"/>
      <c r="L8" s="25"/>
      <c r="M8" s="25"/>
      <c r="N8" s="25">
        <f>B8</f>
        <v>19346292.420000002</v>
      </c>
      <c r="O8" s="26"/>
      <c r="P8" s="20"/>
      <c r="Q8" s="20"/>
      <c r="R8" s="20"/>
      <c r="S8" s="20"/>
      <c r="T8" s="20"/>
      <c r="U8" s="2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</row>
    <row r="9" spans="1:74" s="21" customFormat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20"/>
      <c r="Q9" s="20"/>
      <c r="R9" s="20"/>
      <c r="S9" s="20"/>
      <c r="T9" s="20"/>
      <c r="U9" s="20"/>
    </row>
    <row r="10" spans="1:74" s="23" customFormat="1" ht="15.75" thickBot="1" x14ac:dyDescent="0.3">
      <c r="A10" s="30" t="s">
        <v>169</v>
      </c>
      <c r="B10" s="31">
        <v>2375194.0099999998</v>
      </c>
      <c r="C10" s="31">
        <v>2762820.93</v>
      </c>
      <c r="D10" s="31">
        <v>4214233.0199999996</v>
      </c>
      <c r="E10" s="31">
        <v>1749281.88</v>
      </c>
      <c r="F10" s="31">
        <v>2776429.78</v>
      </c>
      <c r="G10" s="31">
        <v>3296902.43</v>
      </c>
      <c r="H10" s="31"/>
      <c r="I10" s="31"/>
      <c r="J10" s="31"/>
      <c r="K10" s="31"/>
      <c r="L10" s="31"/>
      <c r="M10" s="31"/>
      <c r="N10" s="32">
        <v>0</v>
      </c>
      <c r="O10" s="29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</row>
    <row r="11" spans="1:74" s="23" customFormat="1" ht="18" thickBot="1" x14ac:dyDescent="0.45">
      <c r="A11" s="30" t="s">
        <v>170</v>
      </c>
      <c r="B11" s="33">
        <v>21721486.43</v>
      </c>
      <c r="C11" s="33">
        <f>C8+C10</f>
        <v>20565536.009999998</v>
      </c>
      <c r="D11" s="33">
        <f>D8+D10</f>
        <v>22038159.02</v>
      </c>
      <c r="E11" s="33">
        <f>E8+E10</f>
        <v>20016477.879999999</v>
      </c>
      <c r="F11" s="33">
        <f>F8+F10</f>
        <v>20106093.210000001</v>
      </c>
      <c r="G11" s="33">
        <f>G8+G10</f>
        <v>20109439.57</v>
      </c>
      <c r="H11" s="33"/>
      <c r="I11" s="33"/>
      <c r="J11" s="33"/>
      <c r="K11" s="33"/>
      <c r="L11" s="33"/>
      <c r="M11" s="33"/>
      <c r="N11" s="34">
        <v>0</v>
      </c>
      <c r="O11" s="29"/>
      <c r="P11" s="20"/>
      <c r="Q11" s="20"/>
      <c r="R11" s="20"/>
      <c r="S11" s="20"/>
      <c r="T11" s="20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</row>
    <row r="12" spans="1:74" s="23" customFormat="1" x14ac:dyDescent="0.25">
      <c r="A12" s="30" t="s">
        <v>171</v>
      </c>
      <c r="B12" s="31">
        <v>3918771.35</v>
      </c>
      <c r="C12" s="31">
        <v>2741609.87</v>
      </c>
      <c r="D12" s="31">
        <v>3770963.08</v>
      </c>
      <c r="E12" s="31">
        <v>2686814.53</v>
      </c>
      <c r="F12" s="31">
        <v>3293556.07</v>
      </c>
      <c r="G12" s="31">
        <v>2982161.45</v>
      </c>
      <c r="H12" s="31"/>
      <c r="I12" s="31"/>
      <c r="J12" s="31"/>
      <c r="K12" s="31"/>
      <c r="L12" s="31"/>
      <c r="M12" s="31"/>
      <c r="N12" s="31"/>
      <c r="O12" s="29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s="23" customFormat="1" x14ac:dyDescent="0.25">
      <c r="A13" s="24" t="s">
        <v>172</v>
      </c>
      <c r="B13" s="25">
        <v>17802715.079999998</v>
      </c>
      <c r="C13" s="25">
        <f>+C11-C12</f>
        <v>17823926.139999997</v>
      </c>
      <c r="D13" s="25">
        <f>+D11-D12</f>
        <v>18267195.939999998</v>
      </c>
      <c r="E13" s="25">
        <f>+E11-E12</f>
        <v>17329663.349999998</v>
      </c>
      <c r="F13" s="25">
        <f>+F11-F12</f>
        <v>16812537.140000001</v>
      </c>
      <c r="G13" s="25">
        <f>+G11-G12</f>
        <v>17127278.120000001</v>
      </c>
      <c r="H13" s="25"/>
      <c r="I13" s="25"/>
      <c r="J13" s="25"/>
      <c r="K13" s="25"/>
      <c r="L13" s="25"/>
      <c r="M13" s="25"/>
      <c r="N13" s="25" t="str">
        <f t="shared" ref="N13" si="0">IF(OR(N10&gt;0,N11&gt;0,N12&gt;0),N8+N10+N11-N12,"")</f>
        <v/>
      </c>
      <c r="O13" s="35" t="str">
        <f>IF(N15=0,"",IF(N8-N13=M13,"VERDADERO","FALSO"))</f>
        <v/>
      </c>
      <c r="P13" s="20"/>
      <c r="Q13" s="20"/>
      <c r="R13" s="20"/>
      <c r="S13" s="20"/>
      <c r="T13" s="20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s="21" customFormat="1" ht="15.75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29"/>
      <c r="P14" s="20"/>
      <c r="Q14" s="20"/>
      <c r="R14" s="20"/>
      <c r="S14" s="20"/>
      <c r="T14" s="20"/>
      <c r="U14" s="20"/>
    </row>
    <row r="15" spans="1:74" s="23" customFormat="1" ht="15.75" thickBot="1" x14ac:dyDescent="0.3">
      <c r="A15" s="38" t="s">
        <v>173</v>
      </c>
      <c r="B15" s="39">
        <f>IF(AND(B10&gt;0,B12&gt;0),B13-B8,"")</f>
        <v>-1543577.3400000036</v>
      </c>
      <c r="C15" s="39">
        <f>+C13-C8</f>
        <v>21211.059999998659</v>
      </c>
      <c r="D15" s="39">
        <f>+D13-D8</f>
        <v>443269.93999999762</v>
      </c>
      <c r="E15" s="39">
        <f>+E13-E8</f>
        <v>-937532.65000000224</v>
      </c>
      <c r="F15" s="39">
        <f>+F13-F8</f>
        <v>-517126.28999999911</v>
      </c>
      <c r="G15" s="39">
        <f>+G13-G8</f>
        <v>314740.98000000045</v>
      </c>
      <c r="H15" s="39"/>
      <c r="I15" s="39"/>
      <c r="J15" s="39"/>
      <c r="K15" s="39"/>
      <c r="L15" s="39"/>
      <c r="M15" s="40"/>
      <c r="N15" s="41"/>
      <c r="O15" s="42"/>
      <c r="P15" s="43">
        <f>B15+C15+E15+G15+H15+L15</f>
        <v>-2145157.9500000067</v>
      </c>
      <c r="Q15" s="20">
        <f>D15+F15+I15+J15+K15+M15</f>
        <v>-73856.35000000149</v>
      </c>
      <c r="R15" s="20"/>
      <c r="S15" s="20"/>
      <c r="T15" s="20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s="49" customFormat="1" ht="15.75" x14ac:dyDescent="0.25">
      <c r="A16" s="44" t="s">
        <v>174</v>
      </c>
      <c r="B16" s="45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7"/>
      <c r="P16" s="48"/>
      <c r="Q16" s="48"/>
      <c r="R16" s="48"/>
      <c r="S16" s="48"/>
      <c r="T16" s="48"/>
      <c r="U16" s="48"/>
    </row>
    <row r="17" spans="1:74" s="49" customFormat="1" ht="15.75" x14ac:dyDescent="0.25">
      <c r="A17" s="50" t="s">
        <v>175</v>
      </c>
      <c r="B17" s="45"/>
      <c r="C17" s="45"/>
      <c r="D17" s="51"/>
      <c r="E17" s="52"/>
      <c r="F17" s="52"/>
      <c r="G17" s="51"/>
      <c r="H17" s="52"/>
      <c r="I17" s="53"/>
      <c r="J17" s="52"/>
      <c r="K17" s="53"/>
      <c r="L17" s="53"/>
      <c r="M17" s="53"/>
      <c r="N17" s="47"/>
      <c r="O17" s="47"/>
      <c r="P17" s="48"/>
      <c r="Q17" s="48"/>
      <c r="R17" s="48"/>
      <c r="S17" s="48"/>
      <c r="T17" s="48"/>
      <c r="U17" s="48"/>
    </row>
    <row r="18" spans="1:74" s="49" customFormat="1" ht="15.75" x14ac:dyDescent="0.25">
      <c r="A18" s="44"/>
      <c r="B18" s="45"/>
      <c r="C18" s="45"/>
      <c r="D18" s="51"/>
      <c r="E18" s="52"/>
      <c r="F18" s="52"/>
      <c r="G18" s="122"/>
      <c r="H18" s="52"/>
      <c r="I18" s="53"/>
      <c r="J18" s="52"/>
      <c r="K18" s="53"/>
      <c r="L18" s="53"/>
      <c r="M18" s="53"/>
      <c r="N18" s="47"/>
      <c r="O18" s="47"/>
      <c r="P18" s="48"/>
      <c r="Q18" s="48"/>
      <c r="R18" s="48"/>
      <c r="S18" s="48"/>
      <c r="T18" s="48"/>
      <c r="U18" s="48"/>
    </row>
    <row r="19" spans="1:74" s="49" customFormat="1" ht="15.75" x14ac:dyDescent="0.25">
      <c r="A19" s="44"/>
      <c r="B19" s="45"/>
      <c r="C19" s="45"/>
      <c r="D19" s="51"/>
      <c r="E19" s="52"/>
      <c r="F19" s="52"/>
      <c r="G19" s="51"/>
      <c r="H19" s="52"/>
      <c r="I19" s="53"/>
      <c r="J19" s="52"/>
      <c r="K19" s="53"/>
      <c r="L19" s="53"/>
      <c r="M19" s="53"/>
      <c r="N19" s="47"/>
      <c r="O19" s="47"/>
      <c r="P19" s="48"/>
      <c r="Q19" s="48"/>
      <c r="R19" s="48"/>
      <c r="S19" s="48"/>
      <c r="T19" s="48"/>
      <c r="U19" s="48"/>
    </row>
    <row r="20" spans="1:74" x14ac:dyDescent="0.25">
      <c r="A20" s="54" t="s">
        <v>176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8"/>
      <c r="Q20" s="48"/>
      <c r="R20" s="48"/>
      <c r="S20" s="48"/>
      <c r="T20" s="48"/>
      <c r="U20" s="48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</row>
    <row r="21" spans="1:74" x14ac:dyDescent="0.25">
      <c r="A21" s="57" t="s">
        <v>154</v>
      </c>
      <c r="B21" s="58" t="s">
        <v>155</v>
      </c>
      <c r="C21" s="58" t="s">
        <v>156</v>
      </c>
      <c r="D21" s="57" t="s">
        <v>157</v>
      </c>
      <c r="E21" s="57" t="s">
        <v>158</v>
      </c>
      <c r="F21" s="57" t="s">
        <v>159</v>
      </c>
      <c r="G21" s="57" t="s">
        <v>160</v>
      </c>
      <c r="H21" s="57" t="s">
        <v>161</v>
      </c>
      <c r="I21" s="57" t="s">
        <v>162</v>
      </c>
      <c r="J21" s="57" t="s">
        <v>163</v>
      </c>
      <c r="K21" s="57" t="s">
        <v>164</v>
      </c>
      <c r="L21" s="57" t="s">
        <v>165</v>
      </c>
      <c r="M21" s="57" t="s">
        <v>166</v>
      </c>
      <c r="N21" s="160" t="s">
        <v>167</v>
      </c>
      <c r="O21" s="161"/>
      <c r="P21" s="20"/>
      <c r="Q21" s="20"/>
      <c r="R21" s="20"/>
      <c r="S21" s="20"/>
      <c r="T21" s="20"/>
      <c r="U21" s="20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</row>
    <row r="22" spans="1:74" s="23" customFormat="1" x14ac:dyDescent="0.25">
      <c r="A22" s="59" t="s">
        <v>177</v>
      </c>
      <c r="B22" s="60">
        <v>56120308.109999999</v>
      </c>
      <c r="C22" s="60">
        <v>58008884.020000003</v>
      </c>
      <c r="D22" s="60">
        <v>64141652</v>
      </c>
      <c r="E22" s="60">
        <v>67349910.069999993</v>
      </c>
      <c r="F22" s="60">
        <v>66979291.920000002</v>
      </c>
      <c r="G22" s="60">
        <v>74719678</v>
      </c>
      <c r="H22" s="60"/>
      <c r="I22" s="60"/>
      <c r="J22" s="61"/>
      <c r="K22" s="60"/>
      <c r="L22" s="60"/>
      <c r="M22" s="60"/>
      <c r="N22" s="60" t="str">
        <f>IF(M28=0,"",B22)</f>
        <v/>
      </c>
      <c r="O22" s="62"/>
      <c r="P22" s="20"/>
      <c r="Q22" s="20"/>
      <c r="R22" s="20"/>
      <c r="S22" s="20"/>
      <c r="T22" s="20"/>
      <c r="U22" s="20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pans="1:74" s="23" customFormat="1" x14ac:dyDescent="0.25">
      <c r="A23" s="30" t="s">
        <v>178</v>
      </c>
      <c r="B23" s="31">
        <v>18238109.350000001</v>
      </c>
      <c r="C23" s="31">
        <v>39207768.560000002</v>
      </c>
      <c r="D23" s="31">
        <v>38829905.439999998</v>
      </c>
      <c r="E23" s="31">
        <v>32671063.859999999</v>
      </c>
      <c r="F23" s="31">
        <v>40368952.579999998</v>
      </c>
      <c r="G23" s="31">
        <v>37627287.259999998</v>
      </c>
      <c r="H23" s="31"/>
      <c r="I23" s="31"/>
      <c r="J23" s="31"/>
      <c r="K23" s="31"/>
      <c r="L23" s="31"/>
      <c r="M23" s="31"/>
      <c r="N23" s="31">
        <v>0</v>
      </c>
      <c r="O23" s="62"/>
      <c r="P23" s="20"/>
      <c r="Q23" s="20"/>
      <c r="R23" s="20"/>
      <c r="S23" s="20"/>
      <c r="T23" s="20"/>
      <c r="U23" s="20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</row>
    <row r="24" spans="1:74" s="23" customFormat="1" x14ac:dyDescent="0.25">
      <c r="A24" s="24" t="s">
        <v>179</v>
      </c>
      <c r="B24" s="25">
        <f t="shared" ref="B24" si="1">IF(AND(B22&lt;&gt;0,B23&lt;&gt;0),B22+B23,"")</f>
        <v>74358417.460000008</v>
      </c>
      <c r="C24" s="25">
        <f t="shared" ref="C24" si="2">IF(AND(C22&lt;&gt;0,C23&lt;&gt;0),C22+C23,"")</f>
        <v>97216652.580000013</v>
      </c>
      <c r="D24" s="25">
        <v>102528287.7</v>
      </c>
      <c r="E24" s="25">
        <v>100020973.93000001</v>
      </c>
      <c r="F24" s="25">
        <v>107348244.5</v>
      </c>
      <c r="G24" s="25">
        <v>112346965.43000001</v>
      </c>
      <c r="H24" s="25"/>
      <c r="I24" s="25"/>
      <c r="J24" s="25"/>
      <c r="K24" s="25"/>
      <c r="L24" s="25"/>
      <c r="M24" s="25"/>
      <c r="N24" s="25" t="str">
        <f>IF(AND(N22&gt;1,N23&gt;1),N22+N23,"")</f>
        <v/>
      </c>
      <c r="O24" s="62"/>
      <c r="P24" s="20"/>
      <c r="Q24" s="20"/>
      <c r="R24" s="20"/>
      <c r="S24" s="20"/>
      <c r="T24" s="20"/>
      <c r="U24" s="20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</row>
    <row r="25" spans="1:74" s="23" customFormat="1" x14ac:dyDescent="0.25">
      <c r="A25" s="30" t="s">
        <v>180</v>
      </c>
      <c r="B25" s="31">
        <v>16349533.439999999</v>
      </c>
      <c r="C25" s="31">
        <v>33075000.379999999</v>
      </c>
      <c r="D25" s="31">
        <v>35178377.630000003</v>
      </c>
      <c r="E25" s="31">
        <v>33041682.010000002</v>
      </c>
      <c r="F25" s="31">
        <v>32628566.329999998</v>
      </c>
      <c r="G25" s="31">
        <v>34869870.200000003</v>
      </c>
      <c r="H25" s="31"/>
      <c r="I25" s="31"/>
      <c r="J25" s="31"/>
      <c r="K25" s="31"/>
      <c r="L25" s="31"/>
      <c r="M25" s="31"/>
      <c r="N25" s="31">
        <f>SUM(B25:M25)</f>
        <v>185143029.99000001</v>
      </c>
      <c r="O25" s="62"/>
      <c r="P25" s="20"/>
      <c r="Q25" s="20"/>
      <c r="R25" s="20"/>
      <c r="S25" s="20"/>
      <c r="T25" s="20"/>
      <c r="U25" s="20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pans="1:74" s="23" customFormat="1" x14ac:dyDescent="0.25">
      <c r="A26" s="24" t="s">
        <v>181</v>
      </c>
      <c r="B26" s="25">
        <f t="shared" ref="B26:G26" si="3">IF(AND(B23&lt;&gt;0,B25&lt;&gt;0),B24-B25,"")</f>
        <v>58008884.020000011</v>
      </c>
      <c r="C26" s="25">
        <f t="shared" si="3"/>
        <v>64141652.200000018</v>
      </c>
      <c r="D26" s="25">
        <f t="shared" si="3"/>
        <v>67349910.069999993</v>
      </c>
      <c r="E26" s="25">
        <f t="shared" si="3"/>
        <v>66979291.920000002</v>
      </c>
      <c r="F26" s="25">
        <f t="shared" si="3"/>
        <v>74719678.170000002</v>
      </c>
      <c r="G26" s="25">
        <f t="shared" si="3"/>
        <v>77477095.230000004</v>
      </c>
      <c r="H26" s="25"/>
      <c r="I26" s="25"/>
      <c r="J26" s="25"/>
      <c r="K26" s="25"/>
      <c r="L26" s="25"/>
      <c r="M26" s="25"/>
      <c r="N26" s="25" t="e">
        <f>N22+(N23-N25)</f>
        <v>#VALUE!</v>
      </c>
      <c r="O26" s="63" t="str">
        <f>IF(N28=0,"",IF(N22+(N23-N25)=M26,"VERDADERO","FALSO"))</f>
        <v/>
      </c>
      <c r="P26" s="20"/>
      <c r="Q26" s="20"/>
      <c r="R26" s="20"/>
      <c r="S26" s="20"/>
      <c r="T26" s="20"/>
      <c r="U26" s="20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</row>
    <row r="27" spans="1:74" s="23" customFormat="1" ht="15.75" thickBot="1" x14ac:dyDescent="0.3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2"/>
      <c r="P27" s="20"/>
      <c r="Q27" s="20"/>
      <c r="R27" s="20"/>
      <c r="S27" s="20"/>
      <c r="T27" s="20"/>
      <c r="U27" s="20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</row>
    <row r="28" spans="1:74" s="23" customFormat="1" ht="15.75" thickBot="1" x14ac:dyDescent="0.3">
      <c r="A28" s="66" t="s">
        <v>182</v>
      </c>
      <c r="B28" s="39">
        <f t="shared" ref="B28:G28" si="4">IF(AND(B23&lt;&gt;0,B25&lt;&gt;0),B26-B22,"")</f>
        <v>1888575.9100000113</v>
      </c>
      <c r="C28" s="39">
        <f t="shared" si="4"/>
        <v>6132768.1800000146</v>
      </c>
      <c r="D28" s="39">
        <f t="shared" si="4"/>
        <v>3208258.0699999928</v>
      </c>
      <c r="E28" s="39">
        <f t="shared" si="4"/>
        <v>-370618.14999999106</v>
      </c>
      <c r="F28" s="39">
        <f t="shared" si="4"/>
        <v>7740386.25</v>
      </c>
      <c r="G28" s="39">
        <f t="shared" si="4"/>
        <v>2757417.2300000042</v>
      </c>
      <c r="H28" s="39"/>
      <c r="I28" s="39"/>
      <c r="J28" s="39"/>
      <c r="K28" s="39"/>
      <c r="L28" s="39"/>
      <c r="M28" s="39"/>
      <c r="N28" s="67"/>
      <c r="O28" s="42"/>
      <c r="P28" s="68">
        <f>D28+E28+G28+J28+M28</f>
        <v>5595057.150000006</v>
      </c>
      <c r="Q28" s="20">
        <f>B28+C28+F28+H28+I28+K28+L28</f>
        <v>15761730.340000026</v>
      </c>
      <c r="R28" s="20"/>
      <c r="S28" s="20"/>
      <c r="T28" s="20"/>
      <c r="U28" s="20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</row>
    <row r="29" spans="1:74" s="49" customFormat="1" ht="15.75" x14ac:dyDescent="0.25">
      <c r="A29" s="69" t="s">
        <v>183</v>
      </c>
      <c r="B29" s="70"/>
      <c r="C29" s="70"/>
      <c r="D29" s="72"/>
      <c r="E29" s="73"/>
      <c r="F29" s="73"/>
      <c r="G29" s="72"/>
      <c r="H29" s="72"/>
      <c r="I29" s="72"/>
      <c r="J29" s="74"/>
      <c r="K29" s="75"/>
      <c r="L29" s="75"/>
      <c r="M29" s="75"/>
      <c r="N29" s="47"/>
      <c r="O29" s="47"/>
      <c r="P29" s="48"/>
      <c r="Q29" s="48"/>
      <c r="R29" s="48"/>
      <c r="S29" s="48"/>
      <c r="T29" s="48"/>
      <c r="U29" s="48"/>
    </row>
    <row r="30" spans="1:74" s="49" customFormat="1" ht="15.75" x14ac:dyDescent="0.25">
      <c r="A30" s="76" t="s">
        <v>184</v>
      </c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47"/>
      <c r="O30" s="47"/>
      <c r="P30" s="48"/>
      <c r="Q30" s="48"/>
      <c r="R30" s="48"/>
      <c r="S30" s="48"/>
      <c r="T30" s="48"/>
      <c r="U30" s="48"/>
    </row>
    <row r="31" spans="1:74" s="49" customFormat="1" ht="15.75" x14ac:dyDescent="0.25">
      <c r="A31" s="77"/>
      <c r="B31" s="77"/>
      <c r="C31" s="77"/>
      <c r="D31" s="78"/>
      <c r="E31" s="79"/>
      <c r="F31" s="80"/>
      <c r="G31" s="81"/>
      <c r="H31" s="81"/>
      <c r="I31" s="81"/>
      <c r="J31" s="79"/>
      <c r="K31" s="82"/>
      <c r="L31" s="82"/>
      <c r="M31" s="82"/>
      <c r="N31" s="48"/>
      <c r="O31" s="48"/>
      <c r="P31" s="48"/>
      <c r="Q31" s="48"/>
      <c r="R31" s="48"/>
      <c r="S31" s="48"/>
      <c r="T31" s="48"/>
      <c r="U31" s="48"/>
    </row>
    <row r="32" spans="1:74" s="49" customFormat="1" x14ac:dyDescent="0.25">
      <c r="A32" s="81"/>
      <c r="B32" s="81"/>
      <c r="C32" s="81"/>
      <c r="D32" s="81"/>
      <c r="E32" s="80"/>
      <c r="F32" s="79"/>
      <c r="G32" s="81"/>
      <c r="H32" s="81"/>
      <c r="I32" s="81"/>
      <c r="J32" s="79"/>
      <c r="K32" s="82"/>
      <c r="L32" s="82"/>
      <c r="M32" s="82"/>
      <c r="N32" s="48"/>
      <c r="O32" s="48"/>
      <c r="P32" s="48"/>
      <c r="Q32" s="48"/>
      <c r="R32" s="48"/>
      <c r="S32" s="48"/>
      <c r="T32" s="48"/>
      <c r="U32" s="48"/>
    </row>
  </sheetData>
  <mergeCells count="7">
    <mergeCell ref="N21:O21"/>
    <mergeCell ref="A1:O1"/>
    <mergeCell ref="A2:O2"/>
    <mergeCell ref="A3:O3"/>
    <mergeCell ref="A4:O4"/>
    <mergeCell ref="A5:O5"/>
    <mergeCell ref="N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</sheetPr>
  <dimension ref="A1:AB805"/>
  <sheetViews>
    <sheetView showZeros="0" showOutlineSymbols="0" topLeftCell="P1" zoomScale="80" zoomScaleNormal="80" workbookViewId="0">
      <pane ySplit="1" topLeftCell="A155" activePane="bottomLeft" state="frozen"/>
      <selection activeCell="I1" sqref="I1"/>
      <selection pane="bottomLeft" activeCell="T171" sqref="T171"/>
    </sheetView>
  </sheetViews>
  <sheetFormatPr baseColWidth="10" defaultRowHeight="15" x14ac:dyDescent="0.25"/>
  <cols>
    <col min="1" max="1" width="15.140625" customWidth="1"/>
    <col min="2" max="2" width="29.5703125" customWidth="1"/>
    <col min="3" max="3" width="7.28515625" customWidth="1"/>
    <col min="4" max="4" width="6.5703125" customWidth="1"/>
    <col min="5" max="5" width="3.85546875" customWidth="1"/>
    <col min="6" max="6" width="28.140625" customWidth="1"/>
    <col min="7" max="7" width="35.28515625" customWidth="1"/>
    <col min="8" max="8" width="14.5703125" customWidth="1"/>
    <col min="9" max="9" width="15.7109375" customWidth="1"/>
    <col min="10" max="10" width="14.5703125" customWidth="1"/>
    <col min="11" max="11" width="11.5703125" customWidth="1"/>
    <col min="12" max="12" width="6.7109375" customWidth="1"/>
    <col min="13" max="13" width="20.140625" customWidth="1"/>
    <col min="14" max="14" width="16.5703125" customWidth="1"/>
    <col min="15" max="15" width="18.140625" customWidth="1"/>
    <col min="16" max="16" width="18.5703125" customWidth="1"/>
    <col min="17" max="17" width="21.85546875" customWidth="1"/>
    <col min="18" max="25" width="16.5703125" customWidth="1"/>
    <col min="26" max="26" width="20.7109375" customWidth="1"/>
    <col min="27" max="27" width="19.42578125" customWidth="1"/>
    <col min="28" max="28" width="10.28515625" customWidth="1"/>
    <col min="29" max="31" width="0.42578125" customWidth="1"/>
  </cols>
  <sheetData>
    <row r="1" spans="1:28" s="125" customFormat="1" ht="39.950000000000003" customHeight="1" x14ac:dyDescent="0.25">
      <c r="A1" s="125" t="s">
        <v>119</v>
      </c>
      <c r="B1" s="125" t="s">
        <v>143</v>
      </c>
      <c r="C1" s="125" t="s">
        <v>144</v>
      </c>
      <c r="D1" s="125" t="s">
        <v>145</v>
      </c>
      <c r="E1" s="126" t="s">
        <v>136</v>
      </c>
      <c r="F1" s="125" t="s">
        <v>146</v>
      </c>
      <c r="G1" s="125" t="s">
        <v>120</v>
      </c>
      <c r="H1" s="125" t="s">
        <v>147</v>
      </c>
      <c r="I1" s="125" t="s">
        <v>139</v>
      </c>
      <c r="J1" s="125" t="s">
        <v>141</v>
      </c>
      <c r="K1" s="125" t="s">
        <v>140</v>
      </c>
      <c r="L1" s="126" t="s">
        <v>142</v>
      </c>
      <c r="M1" s="125" t="s">
        <v>148</v>
      </c>
      <c r="N1" s="127" t="s">
        <v>104</v>
      </c>
      <c r="O1" s="128" t="s">
        <v>105</v>
      </c>
      <c r="P1" s="128" t="s">
        <v>106</v>
      </c>
      <c r="Q1" s="128" t="s">
        <v>107</v>
      </c>
      <c r="R1" s="128" t="s">
        <v>108</v>
      </c>
      <c r="S1" s="128" t="s">
        <v>109</v>
      </c>
      <c r="T1" s="128" t="s">
        <v>110</v>
      </c>
      <c r="U1" s="128" t="s">
        <v>111</v>
      </c>
      <c r="V1" s="128" t="s">
        <v>112</v>
      </c>
      <c r="W1" s="128" t="s">
        <v>113</v>
      </c>
      <c r="X1" s="128" t="s">
        <v>114</v>
      </c>
      <c r="Y1" s="128" t="s">
        <v>115</v>
      </c>
      <c r="Z1" s="128" t="s">
        <v>116</v>
      </c>
      <c r="AA1" s="128" t="s">
        <v>117</v>
      </c>
      <c r="AB1" s="128" t="s">
        <v>118</v>
      </c>
    </row>
    <row r="2" spans="1:28" s="130" customFormat="1" ht="20.100000000000001" customHeight="1" x14ac:dyDescent="0.25">
      <c r="A2" s="129" t="s">
        <v>0</v>
      </c>
      <c r="B2" s="129" t="s">
        <v>1</v>
      </c>
      <c r="C2" s="129" t="s">
        <v>2</v>
      </c>
      <c r="D2" s="129" t="s">
        <v>2</v>
      </c>
      <c r="E2" s="130" t="s">
        <v>137</v>
      </c>
      <c r="F2" s="129" t="s">
        <v>3</v>
      </c>
      <c r="G2" s="129" t="s">
        <v>4</v>
      </c>
      <c r="H2" s="130" t="s">
        <v>5</v>
      </c>
      <c r="I2" s="130" t="s">
        <v>6</v>
      </c>
      <c r="J2" s="130" t="s">
        <v>7</v>
      </c>
      <c r="K2" s="130" t="s">
        <v>8</v>
      </c>
      <c r="L2" s="130" t="s">
        <v>103</v>
      </c>
      <c r="M2" s="131">
        <v>2591242</v>
      </c>
      <c r="N2" s="132">
        <v>1092173</v>
      </c>
      <c r="O2" s="132">
        <v>1008440.06</v>
      </c>
      <c r="P2" s="132">
        <v>1121142.46</v>
      </c>
      <c r="Q2" s="132">
        <v>381807.61</v>
      </c>
      <c r="R2" s="132">
        <v>382839.53</v>
      </c>
      <c r="S2" s="132">
        <v>382839.53</v>
      </c>
      <c r="Z2" s="132">
        <f>N2+O2+P2+Q2+R2+S2+T2+U2+V2+W2+X2+Y2</f>
        <v>4369242.1900000004</v>
      </c>
      <c r="AA2" s="132">
        <f>M2-Z2</f>
        <v>-1778000.1900000004</v>
      </c>
    </row>
    <row r="3" spans="1:28" s="130" customFormat="1" ht="20.100000000000001" customHeight="1" x14ac:dyDescent="0.25">
      <c r="A3" s="130" t="s">
        <v>0</v>
      </c>
      <c r="B3" s="130" t="s">
        <v>1</v>
      </c>
      <c r="C3" s="130" t="s">
        <v>2</v>
      </c>
      <c r="D3" s="130" t="s">
        <v>2</v>
      </c>
      <c r="E3" s="130" t="s">
        <v>137</v>
      </c>
      <c r="F3" s="130" t="s">
        <v>3</v>
      </c>
      <c r="G3" s="129" t="s">
        <v>4</v>
      </c>
      <c r="H3" s="130" t="s">
        <v>9</v>
      </c>
      <c r="I3" s="130" t="s">
        <v>10</v>
      </c>
      <c r="J3" s="130" t="s">
        <v>11</v>
      </c>
      <c r="K3" s="130" t="s">
        <v>8</v>
      </c>
      <c r="L3" s="130" t="s">
        <v>103</v>
      </c>
      <c r="M3" s="132">
        <v>13513641</v>
      </c>
      <c r="N3" s="132"/>
      <c r="O3" s="132">
        <v>101202</v>
      </c>
      <c r="P3" s="132"/>
      <c r="Q3" s="132">
        <v>799887</v>
      </c>
      <c r="R3" s="132">
        <v>1076057</v>
      </c>
      <c r="S3" s="132">
        <v>1022345</v>
      </c>
      <c r="Z3" s="132">
        <f>N3+O3+P3+Q3+R3+S3+T3+U3+V3+W3+X3+Y3</f>
        <v>2999491</v>
      </c>
      <c r="AA3" s="132">
        <f>M3-Z3</f>
        <v>10514150</v>
      </c>
    </row>
    <row r="4" spans="1:28" s="130" customFormat="1" ht="20.100000000000001" customHeight="1" x14ac:dyDescent="0.25">
      <c r="A4" s="130" t="s">
        <v>0</v>
      </c>
      <c r="B4" s="130" t="s">
        <v>1</v>
      </c>
      <c r="C4" s="130" t="s">
        <v>2</v>
      </c>
      <c r="D4" s="130" t="s">
        <v>2</v>
      </c>
      <c r="E4" s="130" t="s">
        <v>137</v>
      </c>
      <c r="F4" s="130" t="s">
        <v>3</v>
      </c>
      <c r="G4" s="133" t="s">
        <v>909</v>
      </c>
      <c r="H4" s="130" t="s">
        <v>9</v>
      </c>
      <c r="I4" s="130" t="s">
        <v>10</v>
      </c>
      <c r="J4" s="130" t="s">
        <v>11</v>
      </c>
      <c r="K4" s="130" t="s">
        <v>8</v>
      </c>
      <c r="L4" s="130" t="s">
        <v>103</v>
      </c>
      <c r="M4" s="134" t="s">
        <v>1406</v>
      </c>
      <c r="N4" s="132"/>
      <c r="O4" s="132">
        <v>261000</v>
      </c>
      <c r="P4" s="132">
        <v>325000</v>
      </c>
      <c r="Q4" s="132">
        <v>365000</v>
      </c>
      <c r="R4" s="132"/>
      <c r="S4" s="132">
        <v>365000</v>
      </c>
      <c r="Z4" s="132">
        <f>SUM(N4:Y4)</f>
        <v>1316000</v>
      </c>
      <c r="AA4" s="132"/>
    </row>
    <row r="5" spans="1:28" s="130" customFormat="1" ht="20.100000000000001" customHeight="1" x14ac:dyDescent="0.25">
      <c r="A5" s="130" t="s">
        <v>0</v>
      </c>
      <c r="B5" s="130" t="s">
        <v>1</v>
      </c>
      <c r="C5" s="130" t="s">
        <v>2</v>
      </c>
      <c r="D5" s="130" t="s">
        <v>2</v>
      </c>
      <c r="E5" s="130" t="s">
        <v>137</v>
      </c>
      <c r="F5" s="130" t="s">
        <v>3</v>
      </c>
      <c r="G5" s="133" t="s">
        <v>909</v>
      </c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103</v>
      </c>
      <c r="M5" s="134" t="s">
        <v>1406</v>
      </c>
      <c r="N5" s="132"/>
      <c r="O5" s="132"/>
      <c r="P5" s="132"/>
      <c r="Q5" s="132"/>
      <c r="R5" s="132"/>
      <c r="S5" s="132">
        <v>784000</v>
      </c>
      <c r="Z5" s="132">
        <f>SUM(S5:Y5)</f>
        <v>784000</v>
      </c>
      <c r="AA5" s="132"/>
    </row>
    <row r="6" spans="1:28" s="130" customFormat="1" ht="20.100000000000001" customHeight="1" x14ac:dyDescent="0.25">
      <c r="A6" s="130" t="s">
        <v>0</v>
      </c>
      <c r="B6" s="130" t="s">
        <v>1</v>
      </c>
      <c r="C6" s="130" t="s">
        <v>2</v>
      </c>
      <c r="D6" s="130" t="s">
        <v>2</v>
      </c>
      <c r="E6" s="130" t="s">
        <v>137</v>
      </c>
      <c r="F6" s="130" t="s">
        <v>3</v>
      </c>
      <c r="G6" s="130" t="s">
        <v>12</v>
      </c>
      <c r="H6" s="130" t="s">
        <v>9</v>
      </c>
      <c r="I6" s="130" t="s">
        <v>10</v>
      </c>
      <c r="J6" s="130" t="s">
        <v>11</v>
      </c>
      <c r="K6" s="130" t="s">
        <v>8</v>
      </c>
      <c r="L6" s="130" t="s">
        <v>103</v>
      </c>
      <c r="M6" s="132">
        <v>96000</v>
      </c>
      <c r="N6" s="132">
        <v>200751</v>
      </c>
      <c r="O6" s="132">
        <v>200751</v>
      </c>
      <c r="P6" s="132">
        <v>200751</v>
      </c>
      <c r="Q6" s="132">
        <v>200751</v>
      </c>
      <c r="R6" s="132">
        <v>200751</v>
      </c>
      <c r="S6" s="132">
        <v>7996</v>
      </c>
      <c r="Z6" s="132">
        <f t="shared" ref="Z6:Z41" si="0">N6+O6+P6+Q6+R6+S6+T6+U6+V6+W6+X6+Y6</f>
        <v>1011751</v>
      </c>
      <c r="AA6" s="132">
        <f t="shared" ref="AA6:AA42" si="1">M6-Z6</f>
        <v>-915751</v>
      </c>
    </row>
    <row r="7" spans="1:28" s="130" customFormat="1" ht="20.100000000000001" customHeight="1" x14ac:dyDescent="0.25">
      <c r="A7" s="130" t="s">
        <v>0</v>
      </c>
      <c r="B7" s="130" t="s">
        <v>1</v>
      </c>
      <c r="C7" s="130" t="s">
        <v>2</v>
      </c>
      <c r="D7" s="130" t="s">
        <v>2</v>
      </c>
      <c r="E7" s="130" t="s">
        <v>137</v>
      </c>
      <c r="F7" s="130" t="s">
        <v>3</v>
      </c>
      <c r="G7" s="130" t="s">
        <v>13</v>
      </c>
      <c r="H7" s="130" t="s">
        <v>5</v>
      </c>
      <c r="I7" s="130" t="s">
        <v>6</v>
      </c>
      <c r="J7" s="130" t="s">
        <v>7</v>
      </c>
      <c r="K7" s="130" t="s">
        <v>8</v>
      </c>
      <c r="L7" s="130" t="s">
        <v>103</v>
      </c>
      <c r="M7" s="132">
        <v>176587</v>
      </c>
      <c r="N7" s="132"/>
      <c r="O7" s="132"/>
      <c r="P7" s="132"/>
      <c r="Q7" s="132"/>
      <c r="R7" s="132"/>
      <c r="S7" s="132"/>
      <c r="Z7" s="132">
        <f t="shared" si="0"/>
        <v>0</v>
      </c>
      <c r="AA7" s="132">
        <f t="shared" si="1"/>
        <v>176587</v>
      </c>
    </row>
    <row r="8" spans="1:28" s="130" customFormat="1" ht="20.100000000000001" customHeight="1" x14ac:dyDescent="0.25">
      <c r="A8" s="130" t="s">
        <v>0</v>
      </c>
      <c r="B8" s="130" t="s">
        <v>1</v>
      </c>
      <c r="C8" s="130" t="s">
        <v>2</v>
      </c>
      <c r="D8" s="130" t="s">
        <v>2</v>
      </c>
      <c r="E8" s="130" t="s">
        <v>137</v>
      </c>
      <c r="F8" s="130" t="s">
        <v>3</v>
      </c>
      <c r="G8" s="130" t="s">
        <v>13</v>
      </c>
      <c r="H8" s="130" t="s">
        <v>9</v>
      </c>
      <c r="I8" s="130" t="s">
        <v>10</v>
      </c>
      <c r="J8" s="130" t="s">
        <v>11</v>
      </c>
      <c r="K8" s="130" t="s">
        <v>8</v>
      </c>
      <c r="L8" s="130" t="s">
        <v>103</v>
      </c>
      <c r="M8" s="132">
        <v>1165550</v>
      </c>
      <c r="N8" s="132"/>
      <c r="O8" s="132"/>
      <c r="P8" s="132"/>
      <c r="Q8" s="132"/>
      <c r="R8" s="132"/>
      <c r="S8" s="132"/>
      <c r="Z8" s="132">
        <f t="shared" si="0"/>
        <v>0</v>
      </c>
      <c r="AA8" s="132">
        <f t="shared" si="1"/>
        <v>1165550</v>
      </c>
    </row>
    <row r="9" spans="1:28" s="130" customFormat="1" ht="20.100000000000001" customHeight="1" x14ac:dyDescent="0.25">
      <c r="A9" s="130" t="s">
        <v>0</v>
      </c>
      <c r="B9" s="130" t="s">
        <v>1</v>
      </c>
      <c r="C9" s="130" t="s">
        <v>2</v>
      </c>
      <c r="D9" s="130" t="s">
        <v>2</v>
      </c>
      <c r="E9" s="130" t="s">
        <v>137</v>
      </c>
      <c r="F9" s="130" t="s">
        <v>3</v>
      </c>
      <c r="G9" s="130" t="s">
        <v>14</v>
      </c>
      <c r="H9" s="130" t="s">
        <v>9</v>
      </c>
      <c r="I9" s="130" t="s">
        <v>10</v>
      </c>
      <c r="J9" s="130" t="s">
        <v>11</v>
      </c>
      <c r="K9" s="130" t="s">
        <v>8</v>
      </c>
      <c r="L9" s="130" t="s">
        <v>103</v>
      </c>
      <c r="M9" s="132">
        <v>200000</v>
      </c>
      <c r="N9" s="132">
        <v>190789</v>
      </c>
      <c r="O9" s="132"/>
      <c r="P9" s="132">
        <v>158956</v>
      </c>
      <c r="Q9" s="132"/>
      <c r="R9" s="132">
        <v>169447</v>
      </c>
      <c r="S9" s="132">
        <v>500052</v>
      </c>
      <c r="Z9" s="132">
        <f t="shared" si="0"/>
        <v>1019244</v>
      </c>
      <c r="AA9" s="132">
        <f t="shared" si="1"/>
        <v>-819244</v>
      </c>
    </row>
    <row r="10" spans="1:28" s="130" customFormat="1" ht="20.100000000000001" customHeight="1" x14ac:dyDescent="0.25">
      <c r="A10" s="130" t="s">
        <v>0</v>
      </c>
      <c r="B10" s="130" t="s">
        <v>1</v>
      </c>
      <c r="C10" s="130" t="s">
        <v>2</v>
      </c>
      <c r="D10" s="130" t="s">
        <v>2</v>
      </c>
      <c r="E10" s="130" t="s">
        <v>137</v>
      </c>
      <c r="F10" s="130" t="s">
        <v>3</v>
      </c>
      <c r="G10" s="130" t="s">
        <v>15</v>
      </c>
      <c r="H10" s="130" t="s">
        <v>9</v>
      </c>
      <c r="I10" s="130" t="s">
        <v>10</v>
      </c>
      <c r="J10" s="130" t="s">
        <v>11</v>
      </c>
      <c r="K10" s="130" t="s">
        <v>8</v>
      </c>
      <c r="L10" s="130" t="s">
        <v>103</v>
      </c>
      <c r="M10" s="132">
        <v>50000</v>
      </c>
      <c r="N10" s="132"/>
      <c r="O10" s="132">
        <v>51499</v>
      </c>
      <c r="P10" s="132"/>
      <c r="Q10" s="132"/>
      <c r="R10" s="132"/>
      <c r="S10" s="132"/>
      <c r="Z10" s="132">
        <f t="shared" si="0"/>
        <v>51499</v>
      </c>
      <c r="AA10" s="132">
        <f t="shared" si="1"/>
        <v>-1499</v>
      </c>
    </row>
    <row r="11" spans="1:28" s="130" customFormat="1" ht="20.100000000000001" customHeight="1" x14ac:dyDescent="0.25">
      <c r="A11" s="130" t="s">
        <v>0</v>
      </c>
      <c r="B11" s="130" t="s">
        <v>1</v>
      </c>
      <c r="C11" s="130" t="s">
        <v>2</v>
      </c>
      <c r="D11" s="130" t="s">
        <v>2</v>
      </c>
      <c r="E11" s="130" t="s">
        <v>137</v>
      </c>
      <c r="F11" s="130" t="s">
        <v>3</v>
      </c>
      <c r="G11" s="130" t="s">
        <v>16</v>
      </c>
      <c r="H11" s="130" t="s">
        <v>9</v>
      </c>
      <c r="I11" s="130" t="s">
        <v>10</v>
      </c>
      <c r="J11" s="130" t="s">
        <v>11</v>
      </c>
      <c r="K11" s="130" t="s">
        <v>8</v>
      </c>
      <c r="L11" s="130" t="s">
        <v>103</v>
      </c>
      <c r="M11" s="132">
        <v>450000</v>
      </c>
      <c r="N11" s="132"/>
      <c r="O11" s="132"/>
      <c r="P11" s="132"/>
      <c r="Q11" s="132">
        <v>2000</v>
      </c>
      <c r="R11" s="132"/>
      <c r="S11" s="132"/>
      <c r="Z11" s="132">
        <f t="shared" si="0"/>
        <v>2000</v>
      </c>
      <c r="AA11" s="132">
        <f t="shared" si="1"/>
        <v>448000</v>
      </c>
    </row>
    <row r="12" spans="1:28" s="130" customFormat="1" ht="20.100000000000001" customHeight="1" x14ac:dyDescent="0.25">
      <c r="A12" s="130" t="s">
        <v>0</v>
      </c>
      <c r="B12" s="130" t="s">
        <v>1</v>
      </c>
      <c r="C12" s="130" t="s">
        <v>2</v>
      </c>
      <c r="D12" s="130" t="s">
        <v>2</v>
      </c>
      <c r="E12" s="130" t="s">
        <v>137</v>
      </c>
      <c r="F12" s="130" t="s">
        <v>3</v>
      </c>
      <c r="G12" s="130" t="s">
        <v>17</v>
      </c>
      <c r="H12" s="130" t="s">
        <v>9</v>
      </c>
      <c r="I12" s="130" t="s">
        <v>10</v>
      </c>
      <c r="J12" s="130" t="s">
        <v>11</v>
      </c>
      <c r="K12" s="130" t="s">
        <v>8</v>
      </c>
      <c r="L12" s="130" t="s">
        <v>103</v>
      </c>
      <c r="M12" s="132">
        <v>100000</v>
      </c>
      <c r="N12" s="132">
        <v>5367</v>
      </c>
      <c r="O12" s="132">
        <v>14785</v>
      </c>
      <c r="P12" s="132">
        <v>5733</v>
      </c>
      <c r="Q12" s="132">
        <v>2411</v>
      </c>
      <c r="R12" s="132">
        <v>4390</v>
      </c>
      <c r="S12" s="132">
        <v>3807</v>
      </c>
      <c r="Z12" s="132">
        <f t="shared" si="0"/>
        <v>36493</v>
      </c>
      <c r="AA12" s="132">
        <f t="shared" si="1"/>
        <v>63507</v>
      </c>
    </row>
    <row r="13" spans="1:28" s="130" customFormat="1" ht="20.100000000000001" customHeight="1" x14ac:dyDescent="0.25">
      <c r="A13" s="130" t="s">
        <v>0</v>
      </c>
      <c r="B13" s="130" t="s">
        <v>1</v>
      </c>
      <c r="C13" s="130" t="s">
        <v>2</v>
      </c>
      <c r="D13" s="130" t="s">
        <v>2</v>
      </c>
      <c r="E13" s="130" t="s">
        <v>137</v>
      </c>
      <c r="F13" s="130" t="s">
        <v>3</v>
      </c>
      <c r="G13" s="130" t="s">
        <v>18</v>
      </c>
      <c r="H13" s="130" t="s">
        <v>9</v>
      </c>
      <c r="I13" s="130" t="s">
        <v>10</v>
      </c>
      <c r="J13" s="130" t="s">
        <v>11</v>
      </c>
      <c r="K13" s="130" t="s">
        <v>8</v>
      </c>
      <c r="L13" s="130" t="s">
        <v>103</v>
      </c>
      <c r="M13" s="132">
        <v>100000</v>
      </c>
      <c r="N13" s="132"/>
      <c r="O13" s="132"/>
      <c r="P13" s="132"/>
      <c r="Q13" s="132"/>
      <c r="R13" s="132">
        <v>98808</v>
      </c>
      <c r="S13" s="132"/>
      <c r="Z13" s="132">
        <f t="shared" si="0"/>
        <v>98808</v>
      </c>
      <c r="AA13" s="132">
        <f t="shared" si="1"/>
        <v>1192</v>
      </c>
    </row>
    <row r="14" spans="1:28" s="130" customFormat="1" ht="20.100000000000001" customHeight="1" x14ac:dyDescent="0.25">
      <c r="A14" s="130" t="s">
        <v>0</v>
      </c>
      <c r="B14" s="130" t="s">
        <v>1</v>
      </c>
      <c r="C14" s="130" t="s">
        <v>2</v>
      </c>
      <c r="D14" s="130" t="s">
        <v>2</v>
      </c>
      <c r="E14" s="130" t="s">
        <v>137</v>
      </c>
      <c r="F14" s="130" t="s">
        <v>3</v>
      </c>
      <c r="G14" s="130" t="s">
        <v>19</v>
      </c>
      <c r="H14" s="130" t="s">
        <v>9</v>
      </c>
      <c r="I14" s="130" t="s">
        <v>10</v>
      </c>
      <c r="J14" s="130" t="s">
        <v>11</v>
      </c>
      <c r="K14" s="130" t="s">
        <v>8</v>
      </c>
      <c r="L14" s="130" t="s">
        <v>103</v>
      </c>
      <c r="M14" s="132">
        <v>100000</v>
      </c>
      <c r="N14" s="132">
        <v>7317</v>
      </c>
      <c r="O14" s="132">
        <v>3390</v>
      </c>
      <c r="P14" s="132">
        <v>19949</v>
      </c>
      <c r="Q14" s="132">
        <v>8475</v>
      </c>
      <c r="R14" s="132">
        <v>2447</v>
      </c>
      <c r="S14" s="132">
        <v>20691</v>
      </c>
      <c r="Z14" s="132">
        <f t="shared" si="0"/>
        <v>62269</v>
      </c>
      <c r="AA14" s="132">
        <f t="shared" si="1"/>
        <v>37731</v>
      </c>
    </row>
    <row r="15" spans="1:28" s="130" customFormat="1" ht="20.100000000000001" customHeight="1" x14ac:dyDescent="0.25">
      <c r="A15" s="130" t="s">
        <v>0</v>
      </c>
      <c r="B15" s="130" t="s">
        <v>1</v>
      </c>
      <c r="C15" s="130" t="s">
        <v>2</v>
      </c>
      <c r="D15" s="130" t="s">
        <v>2</v>
      </c>
      <c r="E15" s="130" t="s">
        <v>137</v>
      </c>
      <c r="F15" s="130" t="s">
        <v>3</v>
      </c>
      <c r="G15" s="130" t="s">
        <v>20</v>
      </c>
      <c r="H15" s="130" t="s">
        <v>9</v>
      </c>
      <c r="I15" s="130" t="s">
        <v>10</v>
      </c>
      <c r="J15" s="130" t="s">
        <v>11</v>
      </c>
      <c r="K15" s="130" t="s">
        <v>8</v>
      </c>
      <c r="L15" s="130" t="s">
        <v>103</v>
      </c>
      <c r="M15" s="132">
        <v>100000</v>
      </c>
      <c r="N15" s="132">
        <v>81036</v>
      </c>
      <c r="O15" s="132"/>
      <c r="P15" s="132">
        <v>49184</v>
      </c>
      <c r="Q15" s="132"/>
      <c r="R15" s="132">
        <v>345004</v>
      </c>
      <c r="S15" s="132"/>
      <c r="Z15" s="132">
        <f t="shared" si="0"/>
        <v>475224</v>
      </c>
      <c r="AA15" s="132">
        <f t="shared" si="1"/>
        <v>-375224</v>
      </c>
    </row>
    <row r="16" spans="1:28" s="130" customFormat="1" ht="20.100000000000001" customHeight="1" x14ac:dyDescent="0.25">
      <c r="A16" s="130" t="s">
        <v>0</v>
      </c>
      <c r="B16" s="130" t="s">
        <v>1</v>
      </c>
      <c r="C16" s="130" t="s">
        <v>2</v>
      </c>
      <c r="D16" s="130" t="s">
        <v>2</v>
      </c>
      <c r="E16" s="130" t="s">
        <v>137</v>
      </c>
      <c r="F16" s="130" t="s">
        <v>3</v>
      </c>
      <c r="G16" s="130" t="s">
        <v>21</v>
      </c>
      <c r="H16" s="130" t="s">
        <v>9</v>
      </c>
      <c r="I16" s="130" t="s">
        <v>10</v>
      </c>
      <c r="J16" s="130" t="s">
        <v>11</v>
      </c>
      <c r="K16" s="130" t="s">
        <v>8</v>
      </c>
      <c r="L16" s="130" t="s">
        <v>103</v>
      </c>
      <c r="M16" s="132">
        <v>60000</v>
      </c>
      <c r="N16" s="132"/>
      <c r="O16" s="132"/>
      <c r="P16" s="132"/>
      <c r="Q16" s="132">
        <v>21000</v>
      </c>
      <c r="R16" s="132">
        <v>30000</v>
      </c>
      <c r="S16" s="132">
        <v>20000</v>
      </c>
      <c r="Z16" s="132">
        <f t="shared" si="0"/>
        <v>71000</v>
      </c>
      <c r="AA16" s="132">
        <f t="shared" si="1"/>
        <v>-11000</v>
      </c>
    </row>
    <row r="17" spans="1:27" s="130" customFormat="1" ht="20.100000000000001" customHeight="1" x14ac:dyDescent="0.25">
      <c r="A17" s="130" t="s">
        <v>0</v>
      </c>
      <c r="B17" s="130" t="s">
        <v>1</v>
      </c>
      <c r="C17" s="130" t="s">
        <v>2</v>
      </c>
      <c r="D17" s="130" t="s">
        <v>2</v>
      </c>
      <c r="E17" s="130" t="s">
        <v>137</v>
      </c>
      <c r="F17" s="130" t="s">
        <v>3</v>
      </c>
      <c r="G17" s="130" t="s">
        <v>22</v>
      </c>
      <c r="H17" s="130" t="s">
        <v>9</v>
      </c>
      <c r="I17" s="130" t="s">
        <v>10</v>
      </c>
      <c r="J17" s="130" t="s">
        <v>11</v>
      </c>
      <c r="K17" s="130" t="s">
        <v>8</v>
      </c>
      <c r="L17" s="130" t="s">
        <v>103</v>
      </c>
      <c r="M17" s="132">
        <v>9945593</v>
      </c>
      <c r="N17" s="132">
        <v>985611</v>
      </c>
      <c r="O17" s="132">
        <v>987821</v>
      </c>
      <c r="P17" s="132">
        <v>992298</v>
      </c>
      <c r="Q17" s="132">
        <v>997832</v>
      </c>
      <c r="R17" s="132">
        <v>999071</v>
      </c>
      <c r="S17" s="132">
        <v>997087</v>
      </c>
      <c r="Z17" s="132">
        <f t="shared" si="0"/>
        <v>5959720</v>
      </c>
      <c r="AA17" s="132">
        <f t="shared" si="1"/>
        <v>3985873</v>
      </c>
    </row>
    <row r="18" spans="1:27" s="130" customFormat="1" ht="20.100000000000001" customHeight="1" x14ac:dyDescent="0.25">
      <c r="A18" s="130" t="s">
        <v>0</v>
      </c>
      <c r="B18" s="130" t="s">
        <v>1</v>
      </c>
      <c r="C18" s="130" t="s">
        <v>2</v>
      </c>
      <c r="D18" s="130" t="s">
        <v>2</v>
      </c>
      <c r="E18" s="130" t="s">
        <v>137</v>
      </c>
      <c r="F18" s="130" t="s">
        <v>3</v>
      </c>
      <c r="G18" s="130" t="s">
        <v>23</v>
      </c>
      <c r="H18" s="130" t="s">
        <v>9</v>
      </c>
      <c r="I18" s="130" t="s">
        <v>10</v>
      </c>
      <c r="J18" s="130" t="s">
        <v>11</v>
      </c>
      <c r="K18" s="130" t="s">
        <v>8</v>
      </c>
      <c r="L18" s="130" t="s">
        <v>103</v>
      </c>
      <c r="M18" s="132">
        <v>5032599</v>
      </c>
      <c r="N18" s="132">
        <v>451149</v>
      </c>
      <c r="O18" s="132">
        <v>472965</v>
      </c>
      <c r="P18" s="132">
        <v>437762</v>
      </c>
      <c r="Q18" s="132">
        <v>397374</v>
      </c>
      <c r="R18" s="132">
        <v>440970</v>
      </c>
      <c r="S18" s="132">
        <v>441345</v>
      </c>
      <c r="Z18" s="132">
        <f t="shared" si="0"/>
        <v>2641565</v>
      </c>
      <c r="AA18" s="132">
        <f t="shared" si="1"/>
        <v>2391034</v>
      </c>
    </row>
    <row r="19" spans="1:27" s="130" customFormat="1" ht="20.100000000000001" customHeight="1" x14ac:dyDescent="0.25">
      <c r="A19" s="130" t="s">
        <v>0</v>
      </c>
      <c r="B19" s="130" t="s">
        <v>1</v>
      </c>
      <c r="C19" s="130" t="s">
        <v>2</v>
      </c>
      <c r="D19" s="130" t="s">
        <v>2</v>
      </c>
      <c r="E19" s="130" t="s">
        <v>137</v>
      </c>
      <c r="F19" s="130" t="s">
        <v>3</v>
      </c>
      <c r="G19" s="130" t="s">
        <v>24</v>
      </c>
      <c r="H19" s="130" t="s">
        <v>9</v>
      </c>
      <c r="I19" s="130" t="s">
        <v>10</v>
      </c>
      <c r="J19" s="130" t="s">
        <v>11</v>
      </c>
      <c r="K19" s="130" t="s">
        <v>8</v>
      </c>
      <c r="L19" s="130" t="s">
        <v>103</v>
      </c>
      <c r="M19" s="132">
        <v>1002599</v>
      </c>
      <c r="N19" s="132">
        <v>85310</v>
      </c>
      <c r="O19" s="132">
        <v>85514</v>
      </c>
      <c r="P19" s="132">
        <v>85832</v>
      </c>
      <c r="Q19" s="132">
        <v>86343</v>
      </c>
      <c r="R19" s="132">
        <v>86648</v>
      </c>
      <c r="S19" s="132">
        <v>86369</v>
      </c>
      <c r="Z19" s="132">
        <f t="shared" si="0"/>
        <v>516016</v>
      </c>
      <c r="AA19" s="132">
        <f t="shared" si="1"/>
        <v>486583</v>
      </c>
    </row>
    <row r="20" spans="1:27" s="130" customFormat="1" ht="20.100000000000001" customHeight="1" x14ac:dyDescent="0.25">
      <c r="A20" s="130" t="s">
        <v>0</v>
      </c>
      <c r="B20" s="130" t="s">
        <v>1</v>
      </c>
      <c r="C20" s="130" t="s">
        <v>2</v>
      </c>
      <c r="D20" s="130" t="s">
        <v>2</v>
      </c>
      <c r="E20" s="130" t="s">
        <v>137</v>
      </c>
      <c r="F20" s="130" t="s">
        <v>3</v>
      </c>
      <c r="G20" s="130" t="s">
        <v>25</v>
      </c>
      <c r="H20" s="130" t="s">
        <v>9</v>
      </c>
      <c r="I20" s="130" t="s">
        <v>10</v>
      </c>
      <c r="J20" s="130" t="s">
        <v>11</v>
      </c>
      <c r="K20" s="130" t="s">
        <v>8</v>
      </c>
      <c r="L20" s="130" t="s">
        <v>103</v>
      </c>
      <c r="M20" s="132">
        <v>16500</v>
      </c>
      <c r="N20" s="132"/>
      <c r="O20" s="132"/>
      <c r="P20" s="132"/>
      <c r="Q20" s="132"/>
      <c r="R20" s="132"/>
      <c r="S20" s="132"/>
      <c r="Z20" s="132">
        <f t="shared" si="0"/>
        <v>0</v>
      </c>
      <c r="AA20" s="132">
        <f t="shared" si="1"/>
        <v>16500</v>
      </c>
    </row>
    <row r="21" spans="1:27" s="130" customFormat="1" ht="20.100000000000001" customHeight="1" x14ac:dyDescent="0.25">
      <c r="A21" s="130" t="s">
        <v>0</v>
      </c>
      <c r="B21" s="130" t="s">
        <v>1</v>
      </c>
      <c r="C21" s="130" t="s">
        <v>2</v>
      </c>
      <c r="D21" s="130" t="s">
        <v>2</v>
      </c>
      <c r="E21" s="130" t="s">
        <v>137</v>
      </c>
      <c r="F21" s="130" t="s">
        <v>3</v>
      </c>
      <c r="G21" s="130" t="s">
        <v>26</v>
      </c>
      <c r="H21" s="130" t="s">
        <v>9</v>
      </c>
      <c r="I21" s="130" t="s">
        <v>10</v>
      </c>
      <c r="J21" s="130" t="s">
        <v>11</v>
      </c>
      <c r="K21" s="130" t="s">
        <v>8</v>
      </c>
      <c r="L21" s="130" t="s">
        <v>103</v>
      </c>
      <c r="M21" s="132">
        <v>20000</v>
      </c>
      <c r="N21" s="132">
        <v>620</v>
      </c>
      <c r="O21" s="132"/>
      <c r="P21" s="132">
        <v>160</v>
      </c>
      <c r="Q21" s="132">
        <v>300</v>
      </c>
      <c r="R21" s="132"/>
      <c r="S21" s="132">
        <v>520</v>
      </c>
      <c r="Z21" s="132">
        <f t="shared" si="0"/>
        <v>1600</v>
      </c>
      <c r="AA21" s="132">
        <f t="shared" si="1"/>
        <v>18400</v>
      </c>
    </row>
    <row r="22" spans="1:27" s="130" customFormat="1" ht="20.100000000000001" customHeight="1" x14ac:dyDescent="0.25">
      <c r="A22" s="130" t="s">
        <v>0</v>
      </c>
      <c r="B22" s="130" t="s">
        <v>1</v>
      </c>
      <c r="C22" s="130" t="s">
        <v>2</v>
      </c>
      <c r="D22" s="130" t="s">
        <v>2</v>
      </c>
      <c r="E22" s="130" t="s">
        <v>137</v>
      </c>
      <c r="F22" s="130" t="s">
        <v>3</v>
      </c>
      <c r="G22" s="130" t="s">
        <v>27</v>
      </c>
      <c r="H22" s="130" t="s">
        <v>9</v>
      </c>
      <c r="I22" s="130" t="s">
        <v>10</v>
      </c>
      <c r="J22" s="130" t="s">
        <v>11</v>
      </c>
      <c r="K22" s="130" t="s">
        <v>8</v>
      </c>
      <c r="L22" s="130" t="s">
        <v>103</v>
      </c>
      <c r="M22" s="132">
        <v>73000</v>
      </c>
      <c r="N22" s="132">
        <v>24000</v>
      </c>
      <c r="O22" s="132">
        <v>6000</v>
      </c>
      <c r="P22" s="132"/>
      <c r="Q22" s="132">
        <v>5000</v>
      </c>
      <c r="R22" s="132">
        <v>3000</v>
      </c>
      <c r="S22" s="132">
        <v>13500</v>
      </c>
      <c r="Z22" s="132">
        <f t="shared" si="0"/>
        <v>51500</v>
      </c>
      <c r="AA22" s="132">
        <f t="shared" si="1"/>
        <v>21500</v>
      </c>
    </row>
    <row r="23" spans="1:27" s="130" customFormat="1" ht="20.100000000000001" customHeight="1" x14ac:dyDescent="0.25">
      <c r="A23" s="130" t="s">
        <v>0</v>
      </c>
      <c r="B23" s="130" t="s">
        <v>1</v>
      </c>
      <c r="C23" s="130" t="s">
        <v>2</v>
      </c>
      <c r="D23" s="130" t="s">
        <v>2</v>
      </c>
      <c r="E23" s="130" t="s">
        <v>137</v>
      </c>
      <c r="F23" s="130" t="s">
        <v>3</v>
      </c>
      <c r="G23" s="130" t="s">
        <v>28</v>
      </c>
      <c r="H23" s="130" t="s">
        <v>9</v>
      </c>
      <c r="I23" s="130" t="s">
        <v>10</v>
      </c>
      <c r="J23" s="130" t="s">
        <v>11</v>
      </c>
      <c r="K23" s="130" t="s">
        <v>8</v>
      </c>
      <c r="L23" s="130" t="s">
        <v>103</v>
      </c>
      <c r="M23" s="132">
        <v>50000</v>
      </c>
      <c r="N23" s="132"/>
      <c r="O23" s="132">
        <v>17114</v>
      </c>
      <c r="P23" s="132">
        <v>8182</v>
      </c>
      <c r="Q23" s="132">
        <v>73451</v>
      </c>
      <c r="R23" s="132">
        <v>115476</v>
      </c>
      <c r="S23" s="132">
        <v>31039</v>
      </c>
      <c r="Z23" s="132">
        <f t="shared" si="0"/>
        <v>245262</v>
      </c>
      <c r="AA23" s="132">
        <f t="shared" si="1"/>
        <v>-195262</v>
      </c>
    </row>
    <row r="24" spans="1:27" s="130" customFormat="1" ht="20.100000000000001" customHeight="1" x14ac:dyDescent="0.25">
      <c r="A24" s="130" t="s">
        <v>0</v>
      </c>
      <c r="B24" s="130" t="s">
        <v>1</v>
      </c>
      <c r="C24" s="130" t="s">
        <v>2</v>
      </c>
      <c r="D24" s="130" t="s">
        <v>2</v>
      </c>
      <c r="E24" s="130" t="s">
        <v>137</v>
      </c>
      <c r="F24" s="130" t="s">
        <v>3</v>
      </c>
      <c r="G24" s="130" t="s">
        <v>29</v>
      </c>
      <c r="H24" s="130" t="s">
        <v>9</v>
      </c>
      <c r="I24" s="130" t="s">
        <v>10</v>
      </c>
      <c r="J24" s="130" t="s">
        <v>11</v>
      </c>
      <c r="K24" s="130" t="s">
        <v>8</v>
      </c>
      <c r="L24" s="130" t="s">
        <v>103</v>
      </c>
      <c r="M24" s="132">
        <v>1800000</v>
      </c>
      <c r="N24" s="132">
        <v>162000</v>
      </c>
      <c r="O24" s="132"/>
      <c r="P24" s="132">
        <v>112000</v>
      </c>
      <c r="Q24" s="132">
        <v>79500</v>
      </c>
      <c r="R24" s="132">
        <v>126000</v>
      </c>
      <c r="S24" s="132"/>
      <c r="Z24" s="132">
        <f t="shared" si="0"/>
        <v>479500</v>
      </c>
      <c r="AA24" s="132">
        <f t="shared" si="1"/>
        <v>1320500</v>
      </c>
    </row>
    <row r="25" spans="1:27" s="130" customFormat="1" ht="20.100000000000001" customHeight="1" x14ac:dyDescent="0.25">
      <c r="A25" s="130" t="s">
        <v>0</v>
      </c>
      <c r="B25" s="130" t="s">
        <v>1</v>
      </c>
      <c r="C25" s="130" t="s">
        <v>2</v>
      </c>
      <c r="D25" s="130" t="s">
        <v>2</v>
      </c>
      <c r="E25" s="130" t="s">
        <v>137</v>
      </c>
      <c r="F25" s="130" t="s">
        <v>3</v>
      </c>
      <c r="G25" s="130" t="s">
        <v>30</v>
      </c>
      <c r="H25" s="130" t="s">
        <v>9</v>
      </c>
      <c r="I25" s="130" t="s">
        <v>10</v>
      </c>
      <c r="J25" s="130" t="s">
        <v>11</v>
      </c>
      <c r="K25" s="130" t="s">
        <v>8</v>
      </c>
      <c r="L25" s="130" t="s">
        <v>103</v>
      </c>
      <c r="M25" s="132">
        <v>360000</v>
      </c>
      <c r="N25" s="132"/>
      <c r="O25" s="132"/>
      <c r="P25" s="132"/>
      <c r="Q25" s="132">
        <v>84500</v>
      </c>
      <c r="R25" s="132">
        <v>60000</v>
      </c>
      <c r="S25" s="132"/>
      <c r="Z25" s="132">
        <f t="shared" si="0"/>
        <v>144500</v>
      </c>
      <c r="AA25" s="132">
        <f t="shared" si="1"/>
        <v>215500</v>
      </c>
    </row>
    <row r="26" spans="1:27" s="130" customFormat="1" ht="20.100000000000001" customHeight="1" x14ac:dyDescent="0.25">
      <c r="A26" s="130" t="s">
        <v>0</v>
      </c>
      <c r="B26" s="130" t="s">
        <v>1</v>
      </c>
      <c r="C26" s="130" t="s">
        <v>2</v>
      </c>
      <c r="D26" s="130" t="s">
        <v>2</v>
      </c>
      <c r="E26" s="130" t="s">
        <v>137</v>
      </c>
      <c r="F26" s="130" t="s">
        <v>3</v>
      </c>
      <c r="G26" s="130" t="s">
        <v>31</v>
      </c>
      <c r="H26" s="130" t="s">
        <v>9</v>
      </c>
      <c r="I26" s="130" t="s">
        <v>10</v>
      </c>
      <c r="J26" s="130" t="s">
        <v>11</v>
      </c>
      <c r="K26" s="130" t="s">
        <v>8</v>
      </c>
      <c r="L26" s="130" t="s">
        <v>103</v>
      </c>
      <c r="M26" s="132">
        <v>540000</v>
      </c>
      <c r="N26" s="132">
        <v>40500</v>
      </c>
      <c r="O26" s="132">
        <v>40500</v>
      </c>
      <c r="P26" s="132">
        <v>40500</v>
      </c>
      <c r="Q26" s="132"/>
      <c r="R26" s="132">
        <v>40500</v>
      </c>
      <c r="S26" s="132">
        <v>40500</v>
      </c>
      <c r="Z26" s="132">
        <f t="shared" si="0"/>
        <v>202500</v>
      </c>
      <c r="AA26" s="132">
        <f t="shared" si="1"/>
        <v>337500</v>
      </c>
    </row>
    <row r="27" spans="1:27" s="130" customFormat="1" ht="20.100000000000001" customHeight="1" x14ac:dyDescent="0.25">
      <c r="A27" s="130" t="s">
        <v>0</v>
      </c>
      <c r="B27" s="130" t="s">
        <v>1</v>
      </c>
      <c r="C27" s="130" t="s">
        <v>2</v>
      </c>
      <c r="D27" s="130" t="s">
        <v>2</v>
      </c>
      <c r="E27" s="130" t="s">
        <v>137</v>
      </c>
      <c r="F27" s="130" t="s">
        <v>3</v>
      </c>
      <c r="G27" s="130" t="s">
        <v>32</v>
      </c>
      <c r="H27" s="130" t="s">
        <v>9</v>
      </c>
      <c r="I27" s="130" t="s">
        <v>10</v>
      </c>
      <c r="J27" s="130" t="s">
        <v>11</v>
      </c>
      <c r="K27" s="130" t="s">
        <v>8</v>
      </c>
      <c r="L27" s="130" t="s">
        <v>103</v>
      </c>
      <c r="M27" s="132">
        <v>360000</v>
      </c>
      <c r="N27" s="132"/>
      <c r="O27" s="132"/>
      <c r="P27" s="132"/>
      <c r="Q27" s="132">
        <v>102055</v>
      </c>
      <c r="R27" s="132"/>
      <c r="S27" s="132"/>
      <c r="Z27" s="132">
        <f t="shared" si="0"/>
        <v>102055</v>
      </c>
      <c r="AA27" s="132">
        <f t="shared" si="1"/>
        <v>257945</v>
      </c>
    </row>
    <row r="28" spans="1:27" s="130" customFormat="1" ht="20.100000000000001" customHeight="1" x14ac:dyDescent="0.25">
      <c r="A28" s="130" t="s">
        <v>0</v>
      </c>
      <c r="B28" s="130" t="s">
        <v>1</v>
      </c>
      <c r="C28" s="130" t="s">
        <v>2</v>
      </c>
      <c r="D28" s="130" t="s">
        <v>2</v>
      </c>
      <c r="E28" s="130" t="s">
        <v>137</v>
      </c>
      <c r="F28" s="130" t="s">
        <v>3</v>
      </c>
      <c r="G28" s="130" t="s">
        <v>33</v>
      </c>
      <c r="H28" s="130" t="s">
        <v>9</v>
      </c>
      <c r="I28" s="130" t="s">
        <v>10</v>
      </c>
      <c r="J28" s="130" t="s">
        <v>11</v>
      </c>
      <c r="K28" s="130" t="s">
        <v>8</v>
      </c>
      <c r="L28" s="130" t="s">
        <v>103</v>
      </c>
      <c r="M28" s="132">
        <v>500000</v>
      </c>
      <c r="N28" s="132">
        <v>22500</v>
      </c>
      <c r="O28" s="132">
        <v>22500</v>
      </c>
      <c r="P28" s="132">
        <v>40200</v>
      </c>
      <c r="Q28" s="132">
        <v>31500</v>
      </c>
      <c r="R28" s="132">
        <v>31500</v>
      </c>
      <c r="S28" s="132">
        <v>137700</v>
      </c>
      <c r="Z28" s="132">
        <f t="shared" si="0"/>
        <v>285900</v>
      </c>
      <c r="AA28" s="132">
        <f t="shared" si="1"/>
        <v>214100</v>
      </c>
    </row>
    <row r="29" spans="1:27" s="130" customFormat="1" ht="20.100000000000001" customHeight="1" x14ac:dyDescent="0.25">
      <c r="A29" s="130" t="s">
        <v>0</v>
      </c>
      <c r="B29" s="130" t="s">
        <v>1</v>
      </c>
      <c r="C29" s="130" t="s">
        <v>2</v>
      </c>
      <c r="D29" s="130" t="s">
        <v>2</v>
      </c>
      <c r="E29" s="130" t="s">
        <v>137</v>
      </c>
      <c r="F29" s="130" t="s">
        <v>3</v>
      </c>
      <c r="G29" s="130" t="s">
        <v>34</v>
      </c>
      <c r="H29" s="130" t="s">
        <v>9</v>
      </c>
      <c r="I29" s="130" t="s">
        <v>10</v>
      </c>
      <c r="J29" s="130" t="s">
        <v>11</v>
      </c>
      <c r="K29" s="130" t="s">
        <v>8</v>
      </c>
      <c r="L29" s="130" t="s">
        <v>103</v>
      </c>
      <c r="M29" s="132">
        <v>50000</v>
      </c>
      <c r="N29" s="132">
        <v>1600</v>
      </c>
      <c r="O29" s="132"/>
      <c r="P29" s="132"/>
      <c r="Q29" s="132"/>
      <c r="R29" s="132"/>
      <c r="S29" s="132"/>
      <c r="Z29" s="132">
        <f t="shared" si="0"/>
        <v>1600</v>
      </c>
      <c r="AA29" s="132">
        <f t="shared" si="1"/>
        <v>48400</v>
      </c>
    </row>
    <row r="30" spans="1:27" s="130" customFormat="1" ht="20.100000000000001" customHeight="1" x14ac:dyDescent="0.25">
      <c r="A30" s="130" t="s">
        <v>0</v>
      </c>
      <c r="B30" s="130" t="s">
        <v>1</v>
      </c>
      <c r="C30" s="130" t="s">
        <v>2</v>
      </c>
      <c r="D30" s="130" t="s">
        <v>2</v>
      </c>
      <c r="E30" s="130" t="s">
        <v>137</v>
      </c>
      <c r="F30" s="130" t="s">
        <v>3</v>
      </c>
      <c r="G30" s="130" t="s">
        <v>35</v>
      </c>
      <c r="H30" s="130" t="s">
        <v>9</v>
      </c>
      <c r="I30" s="130" t="s">
        <v>10</v>
      </c>
      <c r="J30" s="130" t="s">
        <v>11</v>
      </c>
      <c r="K30" s="130" t="s">
        <v>8</v>
      </c>
      <c r="L30" s="130" t="s">
        <v>103</v>
      </c>
      <c r="M30" s="132">
        <v>900000</v>
      </c>
      <c r="N30" s="132"/>
      <c r="O30" s="132"/>
      <c r="P30" s="132"/>
      <c r="Q30" s="132"/>
      <c r="R30" s="132"/>
      <c r="S30" s="132">
        <v>5763</v>
      </c>
      <c r="Z30" s="132">
        <f t="shared" si="0"/>
        <v>5763</v>
      </c>
      <c r="AA30" s="132">
        <f t="shared" si="1"/>
        <v>894237</v>
      </c>
    </row>
    <row r="31" spans="1:27" s="130" customFormat="1" ht="20.100000000000001" customHeight="1" x14ac:dyDescent="0.25">
      <c r="A31" s="130" t="s">
        <v>0</v>
      </c>
      <c r="B31" s="130" t="s">
        <v>1</v>
      </c>
      <c r="C31" s="130" t="s">
        <v>2</v>
      </c>
      <c r="D31" s="130" t="s">
        <v>2</v>
      </c>
      <c r="E31" s="130" t="s">
        <v>137</v>
      </c>
      <c r="F31" s="130" t="s">
        <v>3</v>
      </c>
      <c r="G31" s="130" t="s">
        <v>36</v>
      </c>
      <c r="H31" s="130" t="s">
        <v>9</v>
      </c>
      <c r="I31" s="130" t="s">
        <v>10</v>
      </c>
      <c r="J31" s="130" t="s">
        <v>11</v>
      </c>
      <c r="K31" s="130" t="s">
        <v>8</v>
      </c>
      <c r="L31" s="130" t="s">
        <v>103</v>
      </c>
      <c r="M31" s="132">
        <v>25100</v>
      </c>
      <c r="N31" s="132">
        <v>729</v>
      </c>
      <c r="O31" s="132"/>
      <c r="P31" s="132">
        <v>1440</v>
      </c>
      <c r="Q31" s="132">
        <v>328</v>
      </c>
      <c r="R31" s="132"/>
      <c r="S31" s="132"/>
      <c r="Z31" s="132">
        <f t="shared" si="0"/>
        <v>2497</v>
      </c>
      <c r="AA31" s="132">
        <f t="shared" si="1"/>
        <v>22603</v>
      </c>
    </row>
    <row r="32" spans="1:27" s="130" customFormat="1" ht="20.100000000000001" customHeight="1" x14ac:dyDescent="0.25">
      <c r="A32" s="130" t="s">
        <v>0</v>
      </c>
      <c r="B32" s="130" t="s">
        <v>1</v>
      </c>
      <c r="C32" s="130" t="s">
        <v>2</v>
      </c>
      <c r="D32" s="130" t="s">
        <v>2</v>
      </c>
      <c r="E32" s="130" t="s">
        <v>137</v>
      </c>
      <c r="F32" s="130" t="s">
        <v>3</v>
      </c>
      <c r="G32" s="130" t="s">
        <v>37</v>
      </c>
      <c r="H32" s="130" t="s">
        <v>9</v>
      </c>
      <c r="I32" s="130" t="s">
        <v>10</v>
      </c>
      <c r="J32" s="130" t="s">
        <v>11</v>
      </c>
      <c r="K32" s="130" t="s">
        <v>8</v>
      </c>
      <c r="L32" s="130" t="s">
        <v>103</v>
      </c>
      <c r="M32" s="132">
        <v>5030</v>
      </c>
      <c r="N32" s="132"/>
      <c r="O32" s="132"/>
      <c r="P32" s="132"/>
      <c r="Q32" s="132"/>
      <c r="R32" s="132"/>
      <c r="S32" s="132"/>
      <c r="Z32" s="132">
        <f t="shared" si="0"/>
        <v>0</v>
      </c>
      <c r="AA32" s="132">
        <f t="shared" si="1"/>
        <v>5030</v>
      </c>
    </row>
    <row r="33" spans="1:27" s="130" customFormat="1" ht="20.100000000000001" customHeight="1" x14ac:dyDescent="0.25">
      <c r="A33" s="130" t="s">
        <v>0</v>
      </c>
      <c r="B33" s="130" t="s">
        <v>1</v>
      </c>
      <c r="C33" s="130" t="s">
        <v>2</v>
      </c>
      <c r="D33" s="130" t="s">
        <v>2</v>
      </c>
      <c r="E33" s="130" t="s">
        <v>137</v>
      </c>
      <c r="F33" s="130" t="s">
        <v>3</v>
      </c>
      <c r="G33" s="130" t="s">
        <v>38</v>
      </c>
      <c r="H33" s="130" t="s">
        <v>9</v>
      </c>
      <c r="I33" s="130" t="s">
        <v>10</v>
      </c>
      <c r="J33" s="130" t="s">
        <v>11</v>
      </c>
      <c r="K33" s="130" t="s">
        <v>8</v>
      </c>
      <c r="L33" s="130" t="s">
        <v>103</v>
      </c>
      <c r="M33" s="132">
        <v>27100</v>
      </c>
      <c r="N33" s="132"/>
      <c r="O33" s="132"/>
      <c r="P33" s="132"/>
      <c r="Q33" s="132"/>
      <c r="R33" s="132"/>
      <c r="S33" s="132"/>
      <c r="Z33" s="132">
        <f t="shared" si="0"/>
        <v>0</v>
      </c>
      <c r="AA33" s="132">
        <f t="shared" si="1"/>
        <v>27100</v>
      </c>
    </row>
    <row r="34" spans="1:27" s="130" customFormat="1" ht="20.100000000000001" customHeight="1" x14ac:dyDescent="0.25">
      <c r="A34" s="130" t="s">
        <v>0</v>
      </c>
      <c r="B34" s="130" t="s">
        <v>1</v>
      </c>
      <c r="C34" s="130" t="s">
        <v>2</v>
      </c>
      <c r="D34" s="130" t="s">
        <v>2</v>
      </c>
      <c r="E34" s="130" t="s">
        <v>137</v>
      </c>
      <c r="F34" s="130" t="s">
        <v>3</v>
      </c>
      <c r="G34" s="130" t="s">
        <v>39</v>
      </c>
      <c r="H34" s="130" t="s">
        <v>9</v>
      </c>
      <c r="I34" s="130" t="s">
        <v>10</v>
      </c>
      <c r="J34" s="130" t="s">
        <v>11</v>
      </c>
      <c r="K34" s="130" t="s">
        <v>8</v>
      </c>
      <c r="L34" s="130" t="s">
        <v>103</v>
      </c>
      <c r="M34" s="132">
        <v>736945</v>
      </c>
      <c r="N34" s="132">
        <v>205395</v>
      </c>
      <c r="O34" s="132">
        <v>178170</v>
      </c>
      <c r="P34" s="132">
        <v>148345</v>
      </c>
      <c r="Q34" s="132">
        <v>236511</v>
      </c>
      <c r="R34" s="132">
        <v>226737</v>
      </c>
      <c r="S34" s="132">
        <v>206894</v>
      </c>
      <c r="Z34" s="132">
        <f t="shared" si="0"/>
        <v>1202052</v>
      </c>
      <c r="AA34" s="132">
        <f t="shared" si="1"/>
        <v>-465107</v>
      </c>
    </row>
    <row r="35" spans="1:27" s="130" customFormat="1" ht="20.100000000000001" customHeight="1" x14ac:dyDescent="0.25">
      <c r="A35" s="130" t="s">
        <v>0</v>
      </c>
      <c r="B35" s="130" t="s">
        <v>1</v>
      </c>
      <c r="C35" s="130" t="s">
        <v>2</v>
      </c>
      <c r="D35" s="130" t="s">
        <v>2</v>
      </c>
      <c r="E35" s="130" t="s">
        <v>137</v>
      </c>
      <c r="F35" s="130" t="s">
        <v>3</v>
      </c>
      <c r="G35" s="130" t="s">
        <v>40</v>
      </c>
      <c r="H35" s="130" t="s">
        <v>9</v>
      </c>
      <c r="I35" s="130" t="s">
        <v>10</v>
      </c>
      <c r="J35" s="130" t="s">
        <v>11</v>
      </c>
      <c r="K35" s="130" t="s">
        <v>8</v>
      </c>
      <c r="L35" s="130" t="s">
        <v>103</v>
      </c>
      <c r="M35" s="132">
        <v>876549</v>
      </c>
      <c r="N35" s="132"/>
      <c r="O35" s="132"/>
      <c r="P35" s="132"/>
      <c r="Q35" s="132"/>
      <c r="R35" s="132"/>
      <c r="S35" s="132"/>
      <c r="Z35" s="132">
        <f t="shared" si="0"/>
        <v>0</v>
      </c>
      <c r="AA35" s="132">
        <f t="shared" si="1"/>
        <v>876549</v>
      </c>
    </row>
    <row r="36" spans="1:27" s="130" customFormat="1" ht="20.100000000000001" customHeight="1" x14ac:dyDescent="0.25">
      <c r="A36" s="130" t="s">
        <v>0</v>
      </c>
      <c r="B36" s="130" t="s">
        <v>1</v>
      </c>
      <c r="C36" s="130" t="s">
        <v>2</v>
      </c>
      <c r="D36" s="130" t="s">
        <v>2</v>
      </c>
      <c r="E36" s="130" t="s">
        <v>137</v>
      </c>
      <c r="F36" s="130" t="s">
        <v>3</v>
      </c>
      <c r="G36" s="130" t="s">
        <v>41</v>
      </c>
      <c r="H36" s="130" t="s">
        <v>9</v>
      </c>
      <c r="I36" s="130" t="s">
        <v>10</v>
      </c>
      <c r="J36" s="130" t="s">
        <v>11</v>
      </c>
      <c r="K36" s="130" t="s">
        <v>8</v>
      </c>
      <c r="L36" s="130" t="s">
        <v>103</v>
      </c>
      <c r="M36" s="132">
        <v>344600</v>
      </c>
      <c r="N36" s="132"/>
      <c r="O36" s="132"/>
      <c r="P36" s="132"/>
      <c r="Q36" s="132"/>
      <c r="R36" s="132"/>
      <c r="S36" s="132">
        <v>225</v>
      </c>
      <c r="Z36" s="132">
        <f t="shared" si="0"/>
        <v>225</v>
      </c>
      <c r="AA36" s="132">
        <f t="shared" si="1"/>
        <v>344375</v>
      </c>
    </row>
    <row r="37" spans="1:27" s="130" customFormat="1" ht="20.100000000000001" customHeight="1" x14ac:dyDescent="0.25">
      <c r="A37" s="130" t="s">
        <v>0</v>
      </c>
      <c r="B37" s="130" t="s">
        <v>1</v>
      </c>
      <c r="C37" s="130" t="s">
        <v>2</v>
      </c>
      <c r="D37" s="130" t="s">
        <v>2</v>
      </c>
      <c r="E37" s="130" t="s">
        <v>137</v>
      </c>
      <c r="F37" s="130" t="s">
        <v>3</v>
      </c>
      <c r="G37" s="130" t="s">
        <v>42</v>
      </c>
      <c r="H37" s="130" t="s">
        <v>9</v>
      </c>
      <c r="I37" s="130" t="s">
        <v>10</v>
      </c>
      <c r="J37" s="130" t="s">
        <v>11</v>
      </c>
      <c r="K37" s="130" t="s">
        <v>8</v>
      </c>
      <c r="L37" s="130" t="s">
        <v>103</v>
      </c>
      <c r="M37" s="132">
        <v>60000</v>
      </c>
      <c r="N37" s="132"/>
      <c r="O37" s="132"/>
      <c r="P37" s="132"/>
      <c r="Q37" s="132"/>
      <c r="R37" s="132"/>
      <c r="S37" s="132"/>
      <c r="Z37" s="132">
        <f t="shared" si="0"/>
        <v>0</v>
      </c>
      <c r="AA37" s="132">
        <f t="shared" si="1"/>
        <v>60000</v>
      </c>
    </row>
    <row r="38" spans="1:27" s="130" customFormat="1" ht="20.100000000000001" customHeight="1" x14ac:dyDescent="0.25">
      <c r="A38" s="130" t="s">
        <v>0</v>
      </c>
      <c r="B38" s="130" t="s">
        <v>1</v>
      </c>
      <c r="C38" s="130" t="s">
        <v>2</v>
      </c>
      <c r="D38" s="130" t="s">
        <v>2</v>
      </c>
      <c r="E38" s="130" t="s">
        <v>137</v>
      </c>
      <c r="F38" s="130" t="s">
        <v>3</v>
      </c>
      <c r="G38" s="130" t="s">
        <v>43</v>
      </c>
      <c r="H38" s="130" t="s">
        <v>9</v>
      </c>
      <c r="I38" s="130" t="s">
        <v>10</v>
      </c>
      <c r="J38" s="130" t="s">
        <v>11</v>
      </c>
      <c r="K38" s="130" t="s">
        <v>8</v>
      </c>
      <c r="L38" s="130" t="s">
        <v>103</v>
      </c>
      <c r="M38" s="132">
        <v>12000000</v>
      </c>
      <c r="N38" s="132">
        <v>68805</v>
      </c>
      <c r="O38" s="132"/>
      <c r="P38" s="132"/>
      <c r="Q38" s="132">
        <v>51618</v>
      </c>
      <c r="R38" s="132">
        <v>89369</v>
      </c>
      <c r="S38" s="132">
        <v>235831</v>
      </c>
      <c r="Z38" s="132">
        <f t="shared" si="0"/>
        <v>445623</v>
      </c>
      <c r="AA38" s="132">
        <f t="shared" si="1"/>
        <v>11554377</v>
      </c>
    </row>
    <row r="39" spans="1:27" s="130" customFormat="1" ht="20.100000000000001" customHeight="1" x14ac:dyDescent="0.25">
      <c r="A39" s="130" t="s">
        <v>0</v>
      </c>
      <c r="B39" s="130" t="s">
        <v>1</v>
      </c>
      <c r="C39" s="130" t="s">
        <v>2</v>
      </c>
      <c r="D39" s="130" t="s">
        <v>2</v>
      </c>
      <c r="E39" s="130" t="s">
        <v>137</v>
      </c>
      <c r="F39" s="130" t="s">
        <v>3</v>
      </c>
      <c r="G39" s="130" t="s">
        <v>44</v>
      </c>
      <c r="H39" s="130" t="s">
        <v>9</v>
      </c>
      <c r="I39" s="130" t="s">
        <v>10</v>
      </c>
      <c r="J39" s="130" t="s">
        <v>11</v>
      </c>
      <c r="K39" s="130" t="s">
        <v>8</v>
      </c>
      <c r="L39" s="130" t="s">
        <v>103</v>
      </c>
      <c r="M39" s="132">
        <v>35400</v>
      </c>
      <c r="N39" s="132"/>
      <c r="O39" s="132"/>
      <c r="P39" s="132"/>
      <c r="Q39" s="132"/>
      <c r="R39" s="132"/>
      <c r="S39" s="132"/>
      <c r="Z39" s="132">
        <f t="shared" si="0"/>
        <v>0</v>
      </c>
      <c r="AA39" s="132">
        <f t="shared" si="1"/>
        <v>35400</v>
      </c>
    </row>
    <row r="40" spans="1:27" s="130" customFormat="1" ht="20.100000000000001" customHeight="1" x14ac:dyDescent="0.25">
      <c r="A40" s="129" t="s">
        <v>0</v>
      </c>
      <c r="B40" s="129" t="s">
        <v>1</v>
      </c>
      <c r="C40" s="129" t="s">
        <v>2</v>
      </c>
      <c r="D40" s="129" t="s">
        <v>2</v>
      </c>
      <c r="E40" s="129" t="s">
        <v>137</v>
      </c>
      <c r="F40" s="129" t="s">
        <v>45</v>
      </c>
      <c r="G40" s="129" t="s">
        <v>4</v>
      </c>
      <c r="H40" s="129" t="s">
        <v>5</v>
      </c>
      <c r="I40" s="129" t="s">
        <v>6</v>
      </c>
      <c r="J40" s="129" t="s">
        <v>7</v>
      </c>
      <c r="K40" s="129" t="s">
        <v>8</v>
      </c>
      <c r="L40" s="129" t="s">
        <v>103</v>
      </c>
      <c r="M40" s="131">
        <v>2591242</v>
      </c>
      <c r="N40" s="132"/>
      <c r="O40" s="132"/>
      <c r="P40" s="132"/>
      <c r="Q40" s="132">
        <v>202624.54</v>
      </c>
      <c r="R40" s="132">
        <v>168563.75</v>
      </c>
      <c r="S40" s="132">
        <v>182563.75</v>
      </c>
      <c r="Z40" s="132">
        <f t="shared" si="0"/>
        <v>553752.04</v>
      </c>
      <c r="AA40" s="132">
        <f t="shared" si="1"/>
        <v>2037489.96</v>
      </c>
    </row>
    <row r="41" spans="1:27" s="130" customFormat="1" ht="20.100000000000001" customHeight="1" x14ac:dyDescent="0.25">
      <c r="A41" s="130" t="s">
        <v>0</v>
      </c>
      <c r="B41" s="130" t="s">
        <v>1</v>
      </c>
      <c r="C41" s="130" t="s">
        <v>2</v>
      </c>
      <c r="D41" s="130" t="s">
        <v>2</v>
      </c>
      <c r="E41" s="130" t="s">
        <v>137</v>
      </c>
      <c r="F41" s="130" t="s">
        <v>45</v>
      </c>
      <c r="G41" s="129" t="s">
        <v>4</v>
      </c>
      <c r="H41" s="130" t="s">
        <v>9</v>
      </c>
      <c r="I41" s="130" t="s">
        <v>10</v>
      </c>
      <c r="J41" s="130" t="s">
        <v>11</v>
      </c>
      <c r="K41" s="130" t="s">
        <v>8</v>
      </c>
      <c r="L41" s="130" t="s">
        <v>103</v>
      </c>
      <c r="M41" s="131">
        <v>17531831</v>
      </c>
      <c r="N41" s="132">
        <v>1096064</v>
      </c>
      <c r="O41" s="132">
        <v>1179249</v>
      </c>
      <c r="P41" s="132">
        <v>1117303</v>
      </c>
      <c r="Q41" s="150">
        <v>932816</v>
      </c>
      <c r="R41" s="132">
        <v>980083</v>
      </c>
      <c r="S41" s="132">
        <v>995239</v>
      </c>
      <c r="Z41" s="132">
        <f t="shared" si="0"/>
        <v>6300754</v>
      </c>
      <c r="AA41" s="132">
        <f t="shared" si="1"/>
        <v>11231077</v>
      </c>
    </row>
    <row r="42" spans="1:27" s="130" customFormat="1" ht="20.100000000000001" customHeight="1" x14ac:dyDescent="0.25">
      <c r="A42" s="130" t="s">
        <v>0</v>
      </c>
      <c r="B42" s="130" t="s">
        <v>1</v>
      </c>
      <c r="C42" s="130" t="s">
        <v>2</v>
      </c>
      <c r="D42" s="130" t="s">
        <v>2</v>
      </c>
      <c r="E42" s="130" t="s">
        <v>137</v>
      </c>
      <c r="F42" s="130" t="s">
        <v>45</v>
      </c>
      <c r="G42" s="130" t="s">
        <v>13</v>
      </c>
      <c r="H42" s="130" t="s">
        <v>5</v>
      </c>
      <c r="I42" s="130" t="s">
        <v>6</v>
      </c>
      <c r="J42" s="130" t="s">
        <v>7</v>
      </c>
      <c r="K42" s="130" t="s">
        <v>8</v>
      </c>
      <c r="L42" s="130" t="s">
        <v>103</v>
      </c>
      <c r="M42" s="132">
        <v>176587</v>
      </c>
      <c r="N42" s="132"/>
      <c r="O42" s="132"/>
      <c r="P42" s="132"/>
      <c r="R42" s="132"/>
      <c r="S42" s="132"/>
      <c r="AA42" s="132">
        <f t="shared" si="1"/>
        <v>176587</v>
      </c>
    </row>
    <row r="43" spans="1:27" s="135" customFormat="1" ht="20.100000000000001" customHeight="1" x14ac:dyDescent="0.25">
      <c r="A43" s="135" t="s">
        <v>0</v>
      </c>
      <c r="B43" s="135" t="s">
        <v>1</v>
      </c>
      <c r="C43" s="135" t="s">
        <v>2</v>
      </c>
      <c r="D43" s="135" t="s">
        <v>2</v>
      </c>
      <c r="E43" s="135" t="s">
        <v>137</v>
      </c>
      <c r="F43" s="135" t="s">
        <v>45</v>
      </c>
      <c r="G43" s="133" t="s">
        <v>909</v>
      </c>
      <c r="H43" s="135" t="s">
        <v>9</v>
      </c>
      <c r="I43" s="135" t="s">
        <v>10</v>
      </c>
      <c r="J43" s="135" t="s">
        <v>11</v>
      </c>
      <c r="K43" s="135" t="s">
        <v>8</v>
      </c>
      <c r="L43" s="135" t="s">
        <v>103</v>
      </c>
      <c r="M43" s="132" t="s">
        <v>1406</v>
      </c>
      <c r="N43" s="132">
        <v>37400</v>
      </c>
      <c r="O43" s="132"/>
      <c r="P43" s="132">
        <v>25000</v>
      </c>
      <c r="Q43" s="150">
        <v>20229</v>
      </c>
      <c r="R43" s="132">
        <v>39739</v>
      </c>
      <c r="S43" s="132">
        <v>86668</v>
      </c>
      <c r="T43" s="130"/>
      <c r="U43" s="130"/>
      <c r="V43" s="130"/>
      <c r="W43" s="130"/>
      <c r="X43" s="130"/>
      <c r="Y43" s="130"/>
      <c r="Z43" s="136">
        <f>SUM(N43:Y43)</f>
        <v>209036</v>
      </c>
      <c r="AA43" s="132"/>
    </row>
    <row r="44" spans="1:27" s="130" customFormat="1" ht="20.100000000000001" customHeight="1" x14ac:dyDescent="0.25">
      <c r="A44" s="130" t="s">
        <v>0</v>
      </c>
      <c r="B44" s="130" t="s">
        <v>1</v>
      </c>
      <c r="C44" s="130" t="s">
        <v>2</v>
      </c>
      <c r="D44" s="130" t="s">
        <v>2</v>
      </c>
      <c r="E44" s="130" t="s">
        <v>137</v>
      </c>
      <c r="F44" s="130" t="s">
        <v>45</v>
      </c>
      <c r="G44" s="130" t="s">
        <v>13</v>
      </c>
      <c r="H44" s="130" t="s">
        <v>9</v>
      </c>
      <c r="I44" s="130" t="s">
        <v>10</v>
      </c>
      <c r="J44" s="130" t="s">
        <v>11</v>
      </c>
      <c r="K44" s="130" t="s">
        <v>8</v>
      </c>
      <c r="L44" s="130" t="s">
        <v>103</v>
      </c>
      <c r="M44" s="132">
        <v>1500430</v>
      </c>
      <c r="N44" s="132"/>
      <c r="O44" s="132"/>
      <c r="P44" s="132"/>
      <c r="Q44" s="150"/>
      <c r="R44" s="132"/>
      <c r="S44" s="132"/>
      <c r="Z44" s="130">
        <f t="shared" ref="Z44:Z75" si="2">N44+O44+P44+Q44+R44+S44+T44+U44+V44+W44+X44+Y44</f>
        <v>0</v>
      </c>
      <c r="AA44" s="132">
        <f t="shared" ref="AA44:AA75" si="3">M44-Z44</f>
        <v>1500430</v>
      </c>
    </row>
    <row r="45" spans="1:27" s="130" customFormat="1" ht="20.100000000000001" customHeight="1" x14ac:dyDescent="0.25">
      <c r="A45" s="130" t="s">
        <v>0</v>
      </c>
      <c r="B45" s="130" t="s">
        <v>1</v>
      </c>
      <c r="C45" s="130" t="s">
        <v>2</v>
      </c>
      <c r="D45" s="130" t="s">
        <v>2</v>
      </c>
      <c r="E45" s="130" t="s">
        <v>137</v>
      </c>
      <c r="F45" s="130" t="s">
        <v>45</v>
      </c>
      <c r="G45" s="130" t="s">
        <v>17</v>
      </c>
      <c r="H45" s="130" t="s">
        <v>9</v>
      </c>
      <c r="I45" s="130" t="s">
        <v>10</v>
      </c>
      <c r="J45" s="130" t="s">
        <v>11</v>
      </c>
      <c r="K45" s="130" t="s">
        <v>8</v>
      </c>
      <c r="L45" s="130" t="s">
        <v>103</v>
      </c>
      <c r="M45" s="132">
        <v>100000</v>
      </c>
      <c r="N45" s="132"/>
      <c r="O45" s="132">
        <v>117278</v>
      </c>
      <c r="P45" s="132">
        <v>98198</v>
      </c>
      <c r="Q45" s="150">
        <v>102042</v>
      </c>
      <c r="R45" s="132">
        <v>97933</v>
      </c>
      <c r="S45" s="132">
        <v>35480</v>
      </c>
      <c r="Z45" s="132">
        <f t="shared" si="2"/>
        <v>450931</v>
      </c>
      <c r="AA45" s="132">
        <f t="shared" si="3"/>
        <v>-350931</v>
      </c>
    </row>
    <row r="46" spans="1:27" s="130" customFormat="1" ht="20.100000000000001" customHeight="1" x14ac:dyDescent="0.25">
      <c r="A46" s="130" t="s">
        <v>0</v>
      </c>
      <c r="B46" s="130" t="s">
        <v>1</v>
      </c>
      <c r="C46" s="130" t="s">
        <v>2</v>
      </c>
      <c r="D46" s="130" t="s">
        <v>2</v>
      </c>
      <c r="E46" s="130" t="s">
        <v>137</v>
      </c>
      <c r="F46" s="130" t="s">
        <v>45</v>
      </c>
      <c r="G46" s="130" t="s">
        <v>19</v>
      </c>
      <c r="H46" s="130" t="s">
        <v>9</v>
      </c>
      <c r="I46" s="130" t="s">
        <v>10</v>
      </c>
      <c r="J46" s="130" t="s">
        <v>11</v>
      </c>
      <c r="K46" s="130" t="s">
        <v>8</v>
      </c>
      <c r="L46" s="130" t="s">
        <v>103</v>
      </c>
      <c r="M46" s="132">
        <v>50000</v>
      </c>
      <c r="N46" s="132"/>
      <c r="O46" s="132"/>
      <c r="P46" s="132">
        <v>5529</v>
      </c>
      <c r="Q46" s="150">
        <v>7351</v>
      </c>
      <c r="R46" s="132"/>
      <c r="S46" s="132"/>
      <c r="Z46" s="132">
        <f t="shared" si="2"/>
        <v>12880</v>
      </c>
      <c r="AA46" s="132">
        <f t="shared" si="3"/>
        <v>37120</v>
      </c>
    </row>
    <row r="47" spans="1:27" s="130" customFormat="1" ht="20.100000000000001" customHeight="1" x14ac:dyDescent="0.25">
      <c r="A47" s="130" t="s">
        <v>0</v>
      </c>
      <c r="B47" s="130" t="s">
        <v>1</v>
      </c>
      <c r="C47" s="130" t="s">
        <v>2</v>
      </c>
      <c r="D47" s="130" t="s">
        <v>2</v>
      </c>
      <c r="E47" s="130" t="s">
        <v>137</v>
      </c>
      <c r="F47" s="130" t="s">
        <v>45</v>
      </c>
      <c r="G47" s="130" t="s">
        <v>46</v>
      </c>
      <c r="H47" s="130" t="s">
        <v>9</v>
      </c>
      <c r="I47" s="130" t="s">
        <v>10</v>
      </c>
      <c r="J47" s="130" t="s">
        <v>11</v>
      </c>
      <c r="K47" s="130" t="s">
        <v>8</v>
      </c>
      <c r="L47" s="130" t="s">
        <v>103</v>
      </c>
      <c r="M47" s="132">
        <v>2600000</v>
      </c>
      <c r="N47" s="132">
        <v>1165</v>
      </c>
      <c r="O47" s="132">
        <v>329990</v>
      </c>
      <c r="P47" s="132">
        <v>232582</v>
      </c>
      <c r="Q47" s="150">
        <v>347829</v>
      </c>
      <c r="R47" s="132">
        <v>133500</v>
      </c>
      <c r="S47" s="132">
        <v>127389</v>
      </c>
      <c r="Z47" s="132">
        <f t="shared" si="2"/>
        <v>1172455</v>
      </c>
      <c r="AA47" s="132">
        <f t="shared" si="3"/>
        <v>1427545</v>
      </c>
    </row>
    <row r="48" spans="1:27" s="130" customFormat="1" ht="20.100000000000001" customHeight="1" x14ac:dyDescent="0.25">
      <c r="A48" s="130" t="s">
        <v>0</v>
      </c>
      <c r="B48" s="130" t="s">
        <v>1</v>
      </c>
      <c r="C48" s="130" t="s">
        <v>2</v>
      </c>
      <c r="D48" s="130" t="s">
        <v>2</v>
      </c>
      <c r="E48" s="130" t="s">
        <v>137</v>
      </c>
      <c r="F48" s="130" t="s">
        <v>45</v>
      </c>
      <c r="G48" s="130" t="s">
        <v>47</v>
      </c>
      <c r="H48" s="130" t="s">
        <v>9</v>
      </c>
      <c r="I48" s="130" t="s">
        <v>10</v>
      </c>
      <c r="J48" s="130" t="s">
        <v>11</v>
      </c>
      <c r="K48" s="130" t="s">
        <v>8</v>
      </c>
      <c r="L48" s="130" t="s">
        <v>103</v>
      </c>
      <c r="M48" s="132">
        <v>8000</v>
      </c>
      <c r="N48" s="132"/>
      <c r="O48" s="132">
        <v>240</v>
      </c>
      <c r="P48" s="132">
        <v>825</v>
      </c>
      <c r="Q48" s="150">
        <v>1010</v>
      </c>
      <c r="R48" s="132">
        <v>895</v>
      </c>
      <c r="S48" s="132">
        <v>250</v>
      </c>
      <c r="Z48" s="132">
        <f t="shared" si="2"/>
        <v>3220</v>
      </c>
      <c r="AA48" s="132">
        <f t="shared" si="3"/>
        <v>4780</v>
      </c>
    </row>
    <row r="49" spans="1:27" s="130" customFormat="1" ht="20.100000000000001" customHeight="1" x14ac:dyDescent="0.25">
      <c r="A49" s="130" t="s">
        <v>0</v>
      </c>
      <c r="B49" s="130" t="s">
        <v>1</v>
      </c>
      <c r="C49" s="130" t="s">
        <v>2</v>
      </c>
      <c r="D49" s="130" t="s">
        <v>2</v>
      </c>
      <c r="E49" s="132" t="s">
        <v>137</v>
      </c>
      <c r="F49" s="130" t="s">
        <v>45</v>
      </c>
      <c r="G49" s="130" t="s">
        <v>48</v>
      </c>
      <c r="H49" s="130" t="s">
        <v>9</v>
      </c>
      <c r="I49" s="130" t="s">
        <v>10</v>
      </c>
      <c r="J49" s="130" t="s">
        <v>11</v>
      </c>
      <c r="K49" s="130" t="s">
        <v>8</v>
      </c>
      <c r="L49" s="130" t="s">
        <v>103</v>
      </c>
      <c r="M49" s="132">
        <v>600000</v>
      </c>
      <c r="N49" s="132"/>
      <c r="O49" s="132"/>
      <c r="P49" s="132"/>
      <c r="Q49" s="150"/>
      <c r="R49" s="132"/>
      <c r="S49" s="132"/>
      <c r="Z49" s="132">
        <f t="shared" si="2"/>
        <v>0</v>
      </c>
      <c r="AA49" s="132">
        <f t="shared" si="3"/>
        <v>600000</v>
      </c>
    </row>
    <row r="50" spans="1:27" s="130" customFormat="1" ht="20.100000000000001" customHeight="1" x14ac:dyDescent="0.25">
      <c r="A50" s="130" t="s">
        <v>0</v>
      </c>
      <c r="B50" s="130" t="s">
        <v>1</v>
      </c>
      <c r="C50" s="130" t="s">
        <v>2</v>
      </c>
      <c r="D50" s="130" t="s">
        <v>2</v>
      </c>
      <c r="E50" s="130" t="s">
        <v>137</v>
      </c>
      <c r="F50" s="130" t="s">
        <v>45</v>
      </c>
      <c r="G50" s="130" t="s">
        <v>49</v>
      </c>
      <c r="H50" s="130" t="s">
        <v>5</v>
      </c>
      <c r="I50" s="130" t="s">
        <v>6</v>
      </c>
      <c r="J50" s="130" t="s">
        <v>7</v>
      </c>
      <c r="K50" s="130" t="s">
        <v>8</v>
      </c>
      <c r="L50" s="130" t="s">
        <v>103</v>
      </c>
      <c r="M50" s="132">
        <v>3500000</v>
      </c>
      <c r="N50" s="132"/>
      <c r="O50" s="132"/>
      <c r="P50" s="132"/>
      <c r="R50" s="132"/>
      <c r="S50" s="132"/>
      <c r="Z50" s="132">
        <f t="shared" si="2"/>
        <v>0</v>
      </c>
      <c r="AA50" s="132">
        <f t="shared" si="3"/>
        <v>3500000</v>
      </c>
    </row>
    <row r="51" spans="1:27" s="130" customFormat="1" ht="20.100000000000001" customHeight="1" x14ac:dyDescent="0.25">
      <c r="A51" s="130" t="s">
        <v>0</v>
      </c>
      <c r="B51" s="130" t="s">
        <v>1</v>
      </c>
      <c r="C51" s="130" t="s">
        <v>2</v>
      </c>
      <c r="D51" s="130" t="s">
        <v>2</v>
      </c>
      <c r="E51" s="130" t="s">
        <v>137</v>
      </c>
      <c r="F51" s="130" t="s">
        <v>45</v>
      </c>
      <c r="G51" s="130" t="s">
        <v>50</v>
      </c>
      <c r="H51" s="130" t="s">
        <v>9</v>
      </c>
      <c r="I51" s="130" t="s">
        <v>10</v>
      </c>
      <c r="J51" s="130" t="s">
        <v>11</v>
      </c>
      <c r="K51" s="130" t="s">
        <v>8</v>
      </c>
      <c r="L51" s="130" t="s">
        <v>103</v>
      </c>
      <c r="M51" s="132">
        <v>10000</v>
      </c>
      <c r="N51" s="132"/>
      <c r="O51" s="132"/>
      <c r="P51" s="132"/>
      <c r="Q51" s="150"/>
      <c r="R51" s="132"/>
      <c r="S51" s="132"/>
      <c r="Z51" s="132">
        <f t="shared" si="2"/>
        <v>0</v>
      </c>
      <c r="AA51" s="132">
        <f t="shared" si="3"/>
        <v>10000</v>
      </c>
    </row>
    <row r="52" spans="1:27" s="130" customFormat="1" ht="20.100000000000001" customHeight="1" x14ac:dyDescent="0.25">
      <c r="A52" s="130" t="s">
        <v>0</v>
      </c>
      <c r="B52" s="130" t="s">
        <v>1</v>
      </c>
      <c r="C52" s="130" t="s">
        <v>2</v>
      </c>
      <c r="D52" s="130" t="s">
        <v>2</v>
      </c>
      <c r="E52" s="130" t="s">
        <v>137</v>
      </c>
      <c r="F52" s="130" t="s">
        <v>45</v>
      </c>
      <c r="G52" s="130" t="s">
        <v>51</v>
      </c>
      <c r="H52" s="130" t="s">
        <v>9</v>
      </c>
      <c r="I52" s="130" t="s">
        <v>10</v>
      </c>
      <c r="J52" s="130" t="s">
        <v>11</v>
      </c>
      <c r="K52" s="130" t="s">
        <v>8</v>
      </c>
      <c r="L52" s="130" t="s">
        <v>103</v>
      </c>
      <c r="M52" s="132">
        <v>378000</v>
      </c>
      <c r="N52" s="132"/>
      <c r="O52" s="132">
        <v>10300</v>
      </c>
      <c r="P52" s="132">
        <v>165671</v>
      </c>
      <c r="Q52" s="150">
        <v>118931</v>
      </c>
      <c r="R52" s="132">
        <v>8755</v>
      </c>
      <c r="S52" s="132">
        <v>113719</v>
      </c>
      <c r="Z52" s="132">
        <f t="shared" si="2"/>
        <v>417376</v>
      </c>
      <c r="AA52" s="132">
        <f t="shared" si="3"/>
        <v>-39376</v>
      </c>
    </row>
    <row r="53" spans="1:27" s="130" customFormat="1" ht="20.100000000000001" customHeight="1" x14ac:dyDescent="0.25">
      <c r="A53" s="130" t="s">
        <v>0</v>
      </c>
      <c r="B53" s="130" t="s">
        <v>1</v>
      </c>
      <c r="C53" s="130" t="s">
        <v>2</v>
      </c>
      <c r="D53" s="130" t="s">
        <v>2</v>
      </c>
      <c r="E53" s="130" t="s">
        <v>137</v>
      </c>
      <c r="F53" s="130" t="s">
        <v>45</v>
      </c>
      <c r="G53" s="130" t="s">
        <v>52</v>
      </c>
      <c r="H53" s="130" t="s">
        <v>9</v>
      </c>
      <c r="I53" s="130" t="s">
        <v>10</v>
      </c>
      <c r="J53" s="130" t="s">
        <v>11</v>
      </c>
      <c r="K53" s="130" t="s">
        <v>8</v>
      </c>
      <c r="L53" s="130" t="s">
        <v>103</v>
      </c>
      <c r="M53" s="132">
        <v>30000</v>
      </c>
      <c r="N53" s="132"/>
      <c r="O53" s="132">
        <v>200</v>
      </c>
      <c r="P53" s="132">
        <v>926</v>
      </c>
      <c r="Q53" s="150">
        <v>6558</v>
      </c>
      <c r="R53" s="132"/>
      <c r="S53" s="132">
        <v>7458</v>
      </c>
      <c r="Z53" s="132">
        <f t="shared" si="2"/>
        <v>15142</v>
      </c>
      <c r="AA53" s="132">
        <f t="shared" si="3"/>
        <v>14858</v>
      </c>
    </row>
    <row r="54" spans="1:27" s="130" customFormat="1" ht="20.100000000000001" customHeight="1" x14ac:dyDescent="0.25">
      <c r="A54" s="130" t="s">
        <v>0</v>
      </c>
      <c r="B54" s="130" t="s">
        <v>1</v>
      </c>
      <c r="C54" s="130" t="s">
        <v>2</v>
      </c>
      <c r="D54" s="130" t="s">
        <v>2</v>
      </c>
      <c r="E54" s="130" t="s">
        <v>137</v>
      </c>
      <c r="F54" s="130" t="s">
        <v>45</v>
      </c>
      <c r="G54" s="130" t="s">
        <v>25</v>
      </c>
      <c r="H54" s="130" t="s">
        <v>9</v>
      </c>
      <c r="I54" s="130" t="s">
        <v>10</v>
      </c>
      <c r="J54" s="130" t="s">
        <v>11</v>
      </c>
      <c r="K54" s="130" t="s">
        <v>8</v>
      </c>
      <c r="L54" s="130" t="s">
        <v>103</v>
      </c>
      <c r="M54" s="132">
        <v>480000</v>
      </c>
      <c r="N54" s="132"/>
      <c r="O54" s="132">
        <v>29380</v>
      </c>
      <c r="P54" s="132"/>
      <c r="Q54" s="150">
        <v>2000</v>
      </c>
      <c r="R54" s="132"/>
      <c r="S54" s="132"/>
      <c r="Z54" s="132">
        <f t="shared" si="2"/>
        <v>31380</v>
      </c>
      <c r="AA54" s="132">
        <f t="shared" si="3"/>
        <v>448620</v>
      </c>
    </row>
    <row r="55" spans="1:27" s="130" customFormat="1" ht="20.100000000000001" customHeight="1" x14ac:dyDescent="0.25">
      <c r="A55" s="130" t="s">
        <v>0</v>
      </c>
      <c r="B55" s="130" t="s">
        <v>1</v>
      </c>
      <c r="C55" s="130" t="s">
        <v>2</v>
      </c>
      <c r="D55" s="130" t="s">
        <v>2</v>
      </c>
      <c r="E55" s="130" t="s">
        <v>137</v>
      </c>
      <c r="F55" s="130" t="s">
        <v>45</v>
      </c>
      <c r="G55" s="130" t="s">
        <v>53</v>
      </c>
      <c r="H55" s="130" t="s">
        <v>9</v>
      </c>
      <c r="I55" s="130" t="s">
        <v>10</v>
      </c>
      <c r="J55" s="130" t="s">
        <v>11</v>
      </c>
      <c r="K55" s="130" t="s">
        <v>8</v>
      </c>
      <c r="L55" s="130" t="s">
        <v>103</v>
      </c>
      <c r="M55" s="132">
        <v>212000</v>
      </c>
      <c r="N55" s="132">
        <v>3000</v>
      </c>
      <c r="O55" s="132">
        <v>9600</v>
      </c>
      <c r="P55" s="132">
        <v>13825</v>
      </c>
      <c r="Q55" s="150">
        <v>21750</v>
      </c>
      <c r="R55" s="132">
        <v>20955</v>
      </c>
      <c r="S55" s="132">
        <v>5650</v>
      </c>
      <c r="Z55" s="132">
        <f t="shared" si="2"/>
        <v>74780</v>
      </c>
      <c r="AA55" s="132">
        <f t="shared" si="3"/>
        <v>137220</v>
      </c>
    </row>
    <row r="56" spans="1:27" s="130" customFormat="1" ht="20.100000000000001" customHeight="1" x14ac:dyDescent="0.25">
      <c r="A56" s="130" t="s">
        <v>0</v>
      </c>
      <c r="B56" s="130" t="s">
        <v>1</v>
      </c>
      <c r="C56" s="130" t="s">
        <v>2</v>
      </c>
      <c r="D56" s="130" t="s">
        <v>2</v>
      </c>
      <c r="E56" s="130" t="s">
        <v>137</v>
      </c>
      <c r="F56" s="130" t="s">
        <v>45</v>
      </c>
      <c r="G56" s="130" t="s">
        <v>26</v>
      </c>
      <c r="H56" s="130" t="s">
        <v>9</v>
      </c>
      <c r="I56" s="130" t="s">
        <v>10</v>
      </c>
      <c r="J56" s="130" t="s">
        <v>11</v>
      </c>
      <c r="K56" s="130" t="s">
        <v>8</v>
      </c>
      <c r="L56" s="130" t="s">
        <v>103</v>
      </c>
      <c r="M56" s="132">
        <v>10000</v>
      </c>
      <c r="N56" s="132"/>
      <c r="O56" s="132">
        <v>1010</v>
      </c>
      <c r="P56" s="132">
        <v>780</v>
      </c>
      <c r="Q56" s="150">
        <v>780</v>
      </c>
      <c r="R56" s="132">
        <v>2215</v>
      </c>
      <c r="S56" s="132">
        <v>610</v>
      </c>
      <c r="Z56" s="132">
        <f t="shared" si="2"/>
        <v>5395</v>
      </c>
      <c r="AA56" s="132">
        <f t="shared" si="3"/>
        <v>4605</v>
      </c>
    </row>
    <row r="57" spans="1:27" s="130" customFormat="1" ht="20.100000000000001" customHeight="1" x14ac:dyDescent="0.25">
      <c r="A57" s="130" t="s">
        <v>0</v>
      </c>
      <c r="B57" s="130" t="s">
        <v>1</v>
      </c>
      <c r="C57" s="130" t="s">
        <v>2</v>
      </c>
      <c r="D57" s="130" t="s">
        <v>2</v>
      </c>
      <c r="E57" s="130" t="s">
        <v>137</v>
      </c>
      <c r="F57" s="130" t="s">
        <v>45</v>
      </c>
      <c r="G57" s="130" t="s">
        <v>54</v>
      </c>
      <c r="H57" s="130" t="s">
        <v>9</v>
      </c>
      <c r="I57" s="130" t="s">
        <v>10</v>
      </c>
      <c r="J57" s="130" t="s">
        <v>11</v>
      </c>
      <c r="K57" s="130" t="s">
        <v>8</v>
      </c>
      <c r="L57" s="130" t="s">
        <v>103</v>
      </c>
      <c r="M57" s="132">
        <v>230000</v>
      </c>
      <c r="N57" s="132">
        <v>39600</v>
      </c>
      <c r="O57" s="132">
        <v>39600</v>
      </c>
      <c r="P57" s="132">
        <v>39600</v>
      </c>
      <c r="Q57" s="150"/>
      <c r="R57" s="132">
        <v>39600</v>
      </c>
      <c r="S57" s="132">
        <v>39600</v>
      </c>
      <c r="Z57" s="132">
        <f t="shared" si="2"/>
        <v>198000</v>
      </c>
      <c r="AA57" s="132">
        <f t="shared" si="3"/>
        <v>32000</v>
      </c>
    </row>
    <row r="58" spans="1:27" s="130" customFormat="1" ht="20.100000000000001" customHeight="1" x14ac:dyDescent="0.25">
      <c r="A58" s="130" t="s">
        <v>0</v>
      </c>
      <c r="B58" s="130" t="s">
        <v>1</v>
      </c>
      <c r="C58" s="130" t="s">
        <v>2</v>
      </c>
      <c r="D58" s="130" t="s">
        <v>2</v>
      </c>
      <c r="E58" s="130" t="s">
        <v>137</v>
      </c>
      <c r="F58" s="130" t="s">
        <v>45</v>
      </c>
      <c r="G58" s="130" t="s">
        <v>55</v>
      </c>
      <c r="H58" s="130" t="s">
        <v>9</v>
      </c>
      <c r="I58" s="130" t="s">
        <v>10</v>
      </c>
      <c r="J58" s="130" t="s">
        <v>11</v>
      </c>
      <c r="K58" s="130" t="s">
        <v>8</v>
      </c>
      <c r="L58" s="130" t="s">
        <v>103</v>
      </c>
      <c r="M58" s="132">
        <v>40000</v>
      </c>
      <c r="N58" s="132">
        <v>35543</v>
      </c>
      <c r="O58" s="132">
        <v>197684</v>
      </c>
      <c r="P58" s="132">
        <v>232794</v>
      </c>
      <c r="Q58" s="150">
        <v>1537</v>
      </c>
      <c r="R58" s="132">
        <v>125418</v>
      </c>
      <c r="S58" s="132">
        <v>103435</v>
      </c>
      <c r="Z58" s="132">
        <f t="shared" si="2"/>
        <v>696411</v>
      </c>
      <c r="AA58" s="132">
        <f t="shared" si="3"/>
        <v>-656411</v>
      </c>
    </row>
    <row r="59" spans="1:27" s="130" customFormat="1" ht="20.100000000000001" customHeight="1" x14ac:dyDescent="0.25">
      <c r="A59" s="130" t="s">
        <v>0</v>
      </c>
      <c r="B59" s="130" t="s">
        <v>1</v>
      </c>
      <c r="C59" s="130" t="s">
        <v>2</v>
      </c>
      <c r="D59" s="130" t="s">
        <v>2</v>
      </c>
      <c r="E59" s="130" t="s">
        <v>137</v>
      </c>
      <c r="F59" s="130" t="s">
        <v>45</v>
      </c>
      <c r="G59" s="130" t="s">
        <v>56</v>
      </c>
      <c r="H59" s="130" t="s">
        <v>9</v>
      </c>
      <c r="I59" s="130" t="s">
        <v>10</v>
      </c>
      <c r="J59" s="130" t="s">
        <v>11</v>
      </c>
      <c r="K59" s="130" t="s">
        <v>8</v>
      </c>
      <c r="L59" s="130" t="s">
        <v>103</v>
      </c>
      <c r="M59" s="132">
        <v>1100000</v>
      </c>
      <c r="N59" s="132"/>
      <c r="O59" s="132"/>
      <c r="P59" s="132">
        <v>480379</v>
      </c>
      <c r="Q59" s="150"/>
      <c r="R59" s="132"/>
      <c r="S59" s="132"/>
      <c r="Z59" s="132">
        <f t="shared" si="2"/>
        <v>480379</v>
      </c>
      <c r="AA59" s="132">
        <f t="shared" si="3"/>
        <v>619621</v>
      </c>
    </row>
    <row r="60" spans="1:27" s="130" customFormat="1" ht="20.100000000000001" customHeight="1" x14ac:dyDescent="0.25">
      <c r="A60" s="130" t="s">
        <v>0</v>
      </c>
      <c r="B60" s="130" t="s">
        <v>1</v>
      </c>
      <c r="C60" s="130" t="s">
        <v>2</v>
      </c>
      <c r="D60" s="130" t="s">
        <v>2</v>
      </c>
      <c r="E60" s="130" t="s">
        <v>137</v>
      </c>
      <c r="F60" s="130" t="s">
        <v>45</v>
      </c>
      <c r="G60" s="130" t="s">
        <v>57</v>
      </c>
      <c r="H60" s="130" t="s">
        <v>9</v>
      </c>
      <c r="I60" s="130" t="s">
        <v>10</v>
      </c>
      <c r="J60" s="130" t="s">
        <v>11</v>
      </c>
      <c r="K60" s="130" t="s">
        <v>8</v>
      </c>
      <c r="L60" s="130" t="s">
        <v>103</v>
      </c>
      <c r="M60" s="132">
        <v>1000000</v>
      </c>
      <c r="N60" s="132">
        <v>25409</v>
      </c>
      <c r="O60" s="132">
        <v>296400</v>
      </c>
      <c r="P60" s="132">
        <v>495637</v>
      </c>
      <c r="Q60" s="150">
        <v>25344</v>
      </c>
      <c r="R60" s="132">
        <v>182075</v>
      </c>
      <c r="S60" s="132">
        <v>182055</v>
      </c>
      <c r="Z60" s="132">
        <f t="shared" si="2"/>
        <v>1206920</v>
      </c>
      <c r="AA60" s="132">
        <f t="shared" si="3"/>
        <v>-206920</v>
      </c>
    </row>
    <row r="61" spans="1:27" s="130" customFormat="1" ht="20.100000000000001" customHeight="1" x14ac:dyDescent="0.25">
      <c r="A61" s="130" t="s">
        <v>0</v>
      </c>
      <c r="B61" s="130" t="s">
        <v>1</v>
      </c>
      <c r="C61" s="130" t="s">
        <v>2</v>
      </c>
      <c r="D61" s="130" t="s">
        <v>2</v>
      </c>
      <c r="E61" s="130" t="s">
        <v>137</v>
      </c>
      <c r="F61" s="130" t="s">
        <v>45</v>
      </c>
      <c r="G61" s="130" t="s">
        <v>58</v>
      </c>
      <c r="H61" s="130" t="s">
        <v>9</v>
      </c>
      <c r="I61" s="130" t="s">
        <v>10</v>
      </c>
      <c r="J61" s="130" t="s">
        <v>11</v>
      </c>
      <c r="K61" s="130" t="s">
        <v>8</v>
      </c>
      <c r="L61" s="130" t="s">
        <v>103</v>
      </c>
      <c r="M61" s="132">
        <v>50000</v>
      </c>
      <c r="N61" s="132">
        <v>5938</v>
      </c>
      <c r="O61" s="132">
        <v>1800</v>
      </c>
      <c r="P61" s="132">
        <v>4548</v>
      </c>
      <c r="Q61" s="150">
        <v>2041</v>
      </c>
      <c r="R61" s="132">
        <v>65404</v>
      </c>
      <c r="S61" s="132">
        <v>46795</v>
      </c>
      <c r="Z61" s="132">
        <f t="shared" si="2"/>
        <v>126526</v>
      </c>
      <c r="AA61" s="132">
        <f t="shared" si="3"/>
        <v>-76526</v>
      </c>
    </row>
    <row r="62" spans="1:27" s="130" customFormat="1" ht="20.100000000000001" customHeight="1" x14ac:dyDescent="0.25">
      <c r="A62" s="130" t="s">
        <v>0</v>
      </c>
      <c r="B62" s="130" t="s">
        <v>1</v>
      </c>
      <c r="C62" s="130" t="s">
        <v>2</v>
      </c>
      <c r="D62" s="130" t="s">
        <v>2</v>
      </c>
      <c r="E62" s="130" t="s">
        <v>137</v>
      </c>
      <c r="F62" s="130" t="s">
        <v>45</v>
      </c>
      <c r="G62" s="130" t="s">
        <v>59</v>
      </c>
      <c r="H62" s="130" t="s">
        <v>9</v>
      </c>
      <c r="I62" s="130" t="s">
        <v>10</v>
      </c>
      <c r="J62" s="130" t="s">
        <v>11</v>
      </c>
      <c r="K62" s="130" t="s">
        <v>8</v>
      </c>
      <c r="L62" s="130" t="s">
        <v>103</v>
      </c>
      <c r="M62" s="132">
        <v>50000</v>
      </c>
      <c r="N62" s="132"/>
      <c r="O62" s="132">
        <v>33381</v>
      </c>
      <c r="P62" s="132">
        <v>10937</v>
      </c>
      <c r="Q62" s="150"/>
      <c r="R62" s="132">
        <v>6300</v>
      </c>
      <c r="S62" s="132"/>
      <c r="Z62" s="132">
        <f t="shared" si="2"/>
        <v>50618</v>
      </c>
      <c r="AA62" s="132">
        <f t="shared" si="3"/>
        <v>-618</v>
      </c>
    </row>
    <row r="63" spans="1:27" s="130" customFormat="1" ht="20.100000000000001" customHeight="1" x14ac:dyDescent="0.25">
      <c r="A63" s="130" t="s">
        <v>0</v>
      </c>
      <c r="B63" s="130" t="s">
        <v>1</v>
      </c>
      <c r="C63" s="130" t="s">
        <v>2</v>
      </c>
      <c r="D63" s="130" t="s">
        <v>2</v>
      </c>
      <c r="E63" s="130" t="s">
        <v>137</v>
      </c>
      <c r="F63" s="130" t="s">
        <v>45</v>
      </c>
      <c r="G63" s="130" t="s">
        <v>60</v>
      </c>
      <c r="H63" s="130" t="s">
        <v>9</v>
      </c>
      <c r="I63" s="130" t="s">
        <v>10</v>
      </c>
      <c r="J63" s="130" t="s">
        <v>11</v>
      </c>
      <c r="K63" s="130" t="s">
        <v>8</v>
      </c>
      <c r="L63" s="130" t="s">
        <v>103</v>
      </c>
      <c r="M63" s="132">
        <v>1500000</v>
      </c>
      <c r="N63" s="132">
        <v>32330</v>
      </c>
      <c r="O63" s="132">
        <v>60014</v>
      </c>
      <c r="P63" s="132">
        <v>388194</v>
      </c>
      <c r="Q63" s="150">
        <v>312859</v>
      </c>
      <c r="R63" s="132">
        <v>53410</v>
      </c>
      <c r="S63" s="132">
        <v>205397</v>
      </c>
      <c r="Z63" s="132">
        <f t="shared" si="2"/>
        <v>1052204</v>
      </c>
      <c r="AA63" s="132">
        <f t="shared" si="3"/>
        <v>447796</v>
      </c>
    </row>
    <row r="64" spans="1:27" s="130" customFormat="1" ht="20.100000000000001" customHeight="1" x14ac:dyDescent="0.25">
      <c r="A64" s="130" t="s">
        <v>0</v>
      </c>
      <c r="B64" s="130" t="s">
        <v>1</v>
      </c>
      <c r="C64" s="130" t="s">
        <v>2</v>
      </c>
      <c r="D64" s="130" t="s">
        <v>2</v>
      </c>
      <c r="E64" s="130" t="s">
        <v>137</v>
      </c>
      <c r="F64" s="130" t="s">
        <v>45</v>
      </c>
      <c r="G64" s="130" t="s">
        <v>61</v>
      </c>
      <c r="H64" s="130" t="s">
        <v>9</v>
      </c>
      <c r="I64" s="130" t="s">
        <v>10</v>
      </c>
      <c r="J64" s="130" t="s">
        <v>11</v>
      </c>
      <c r="K64" s="130" t="s">
        <v>8</v>
      </c>
      <c r="L64" s="130" t="s">
        <v>103</v>
      </c>
      <c r="M64" s="132">
        <v>100000</v>
      </c>
      <c r="N64" s="132">
        <v>231846</v>
      </c>
      <c r="O64" s="132">
        <v>125051</v>
      </c>
      <c r="P64" s="132">
        <v>163574</v>
      </c>
      <c r="Q64" s="150">
        <v>223895</v>
      </c>
      <c r="R64" s="132">
        <v>323941</v>
      </c>
      <c r="S64" s="132">
        <v>233520</v>
      </c>
      <c r="Z64" s="132">
        <f t="shared" si="2"/>
        <v>1301827</v>
      </c>
      <c r="AA64" s="132">
        <f t="shared" si="3"/>
        <v>-1201827</v>
      </c>
    </row>
    <row r="65" spans="1:27" s="130" customFormat="1" ht="20.100000000000001" customHeight="1" x14ac:dyDescent="0.25">
      <c r="A65" s="130" t="s">
        <v>0</v>
      </c>
      <c r="B65" s="130" t="s">
        <v>1</v>
      </c>
      <c r="C65" s="130" t="s">
        <v>2</v>
      </c>
      <c r="D65" s="130" t="s">
        <v>2</v>
      </c>
      <c r="E65" s="130" t="s">
        <v>137</v>
      </c>
      <c r="F65" s="130" t="s">
        <v>45</v>
      </c>
      <c r="G65" s="130" t="s">
        <v>34</v>
      </c>
      <c r="H65" s="130" t="s">
        <v>9</v>
      </c>
      <c r="I65" s="130" t="s">
        <v>10</v>
      </c>
      <c r="J65" s="130" t="s">
        <v>11</v>
      </c>
      <c r="K65" s="130" t="s">
        <v>8</v>
      </c>
      <c r="L65" s="130" t="s">
        <v>103</v>
      </c>
      <c r="M65" s="132">
        <v>25000</v>
      </c>
      <c r="N65" s="132"/>
      <c r="O65" s="132"/>
      <c r="P65" s="132"/>
      <c r="Q65" s="150">
        <v>2065</v>
      </c>
      <c r="R65" s="132"/>
      <c r="S65" s="132"/>
      <c r="Z65" s="132">
        <f t="shared" si="2"/>
        <v>2065</v>
      </c>
      <c r="AA65" s="132">
        <f t="shared" si="3"/>
        <v>22935</v>
      </c>
    </row>
    <row r="66" spans="1:27" s="130" customFormat="1" ht="20.100000000000001" customHeight="1" x14ac:dyDescent="0.25">
      <c r="A66" s="130" t="s">
        <v>0</v>
      </c>
      <c r="B66" s="130" t="s">
        <v>1</v>
      </c>
      <c r="C66" s="130" t="s">
        <v>2</v>
      </c>
      <c r="D66" s="130" t="s">
        <v>2</v>
      </c>
      <c r="E66" s="130" t="s">
        <v>137</v>
      </c>
      <c r="F66" s="130" t="s">
        <v>45</v>
      </c>
      <c r="G66" s="130" t="s">
        <v>36</v>
      </c>
      <c r="H66" s="130" t="s">
        <v>9</v>
      </c>
      <c r="I66" s="130" t="s">
        <v>10</v>
      </c>
      <c r="J66" s="130" t="s">
        <v>11</v>
      </c>
      <c r="K66" s="130" t="s">
        <v>8</v>
      </c>
      <c r="L66" s="130" t="s">
        <v>103</v>
      </c>
      <c r="M66" s="132">
        <v>50000</v>
      </c>
      <c r="N66" s="132">
        <v>34946</v>
      </c>
      <c r="O66" s="132">
        <v>40549</v>
      </c>
      <c r="P66" s="132">
        <v>42515</v>
      </c>
      <c r="Q66" s="150">
        <v>5253</v>
      </c>
      <c r="R66" s="132">
        <v>2312</v>
      </c>
      <c r="S66" s="132">
        <v>4016</v>
      </c>
      <c r="Z66" s="132">
        <f t="shared" si="2"/>
        <v>129591</v>
      </c>
      <c r="AA66" s="132">
        <f t="shared" si="3"/>
        <v>-79591</v>
      </c>
    </row>
    <row r="67" spans="1:27" s="130" customFormat="1" ht="20.100000000000001" customHeight="1" x14ac:dyDescent="0.25">
      <c r="A67" s="130" t="s">
        <v>0</v>
      </c>
      <c r="B67" s="130" t="s">
        <v>1</v>
      </c>
      <c r="C67" s="130" t="s">
        <v>2</v>
      </c>
      <c r="D67" s="130" t="s">
        <v>2</v>
      </c>
      <c r="E67" s="130" t="s">
        <v>137</v>
      </c>
      <c r="F67" s="130" t="s">
        <v>45</v>
      </c>
      <c r="G67" s="130" t="s">
        <v>37</v>
      </c>
      <c r="H67" s="130" t="s">
        <v>9</v>
      </c>
      <c r="I67" s="130" t="s">
        <v>10</v>
      </c>
      <c r="J67" s="130" t="s">
        <v>11</v>
      </c>
      <c r="K67" s="130" t="s">
        <v>8</v>
      </c>
      <c r="L67" s="130" t="s">
        <v>103</v>
      </c>
      <c r="M67" s="132">
        <v>70000</v>
      </c>
      <c r="N67" s="132"/>
      <c r="O67" s="132"/>
      <c r="P67" s="132"/>
      <c r="Q67" s="150"/>
      <c r="R67" s="132">
        <v>22711</v>
      </c>
      <c r="S67" s="132"/>
      <c r="Z67" s="132">
        <f t="shared" si="2"/>
        <v>22711</v>
      </c>
      <c r="AA67" s="132">
        <f t="shared" si="3"/>
        <v>47289</v>
      </c>
    </row>
    <row r="68" spans="1:27" s="130" customFormat="1" ht="20.100000000000001" customHeight="1" x14ac:dyDescent="0.25">
      <c r="A68" s="130" t="s">
        <v>0</v>
      </c>
      <c r="B68" s="130" t="s">
        <v>1</v>
      </c>
      <c r="C68" s="130" t="s">
        <v>2</v>
      </c>
      <c r="D68" s="130" t="s">
        <v>2</v>
      </c>
      <c r="E68" s="130" t="s">
        <v>137</v>
      </c>
      <c r="F68" s="130" t="s">
        <v>45</v>
      </c>
      <c r="G68" s="130" t="s">
        <v>38</v>
      </c>
      <c r="H68" s="130" t="s">
        <v>9</v>
      </c>
      <c r="I68" s="130" t="s">
        <v>10</v>
      </c>
      <c r="J68" s="130" t="s">
        <v>11</v>
      </c>
      <c r="K68" s="130" t="s">
        <v>8</v>
      </c>
      <c r="L68" s="135" t="s">
        <v>103</v>
      </c>
      <c r="M68" s="132">
        <v>70000</v>
      </c>
      <c r="N68" s="132"/>
      <c r="O68" s="132"/>
      <c r="P68" s="132"/>
      <c r="Q68" s="150"/>
      <c r="R68" s="132"/>
      <c r="S68" s="132">
        <v>2000</v>
      </c>
      <c r="Z68" s="132">
        <f t="shared" si="2"/>
        <v>2000</v>
      </c>
      <c r="AA68" s="132">
        <f t="shared" si="3"/>
        <v>68000</v>
      </c>
    </row>
    <row r="69" spans="1:27" s="130" customFormat="1" ht="20.100000000000001" customHeight="1" x14ac:dyDescent="0.25">
      <c r="A69" s="130" t="s">
        <v>0</v>
      </c>
      <c r="B69" s="130" t="s">
        <v>1</v>
      </c>
      <c r="C69" s="130" t="s">
        <v>2</v>
      </c>
      <c r="D69" s="130" t="s">
        <v>2</v>
      </c>
      <c r="E69" s="130" t="s">
        <v>137</v>
      </c>
      <c r="F69" s="130" t="s">
        <v>45</v>
      </c>
      <c r="G69" s="130" t="s">
        <v>62</v>
      </c>
      <c r="H69" s="130" t="s">
        <v>9</v>
      </c>
      <c r="I69" s="130" t="s">
        <v>10</v>
      </c>
      <c r="J69" s="130" t="s">
        <v>11</v>
      </c>
      <c r="K69" s="130" t="s">
        <v>8</v>
      </c>
      <c r="L69" s="135" t="s">
        <v>103</v>
      </c>
      <c r="M69" s="132">
        <v>15300</v>
      </c>
      <c r="N69" s="132"/>
      <c r="O69" s="132"/>
      <c r="P69" s="132"/>
      <c r="Q69" s="150"/>
      <c r="R69" s="132"/>
      <c r="S69" s="132"/>
      <c r="Z69" s="132">
        <f t="shared" si="2"/>
        <v>0</v>
      </c>
      <c r="AA69" s="132">
        <f t="shared" si="3"/>
        <v>15300</v>
      </c>
    </row>
    <row r="70" spans="1:27" s="130" customFormat="1" ht="20.100000000000001" customHeight="1" x14ac:dyDescent="0.25">
      <c r="A70" s="130" t="s">
        <v>0</v>
      </c>
      <c r="B70" s="130" t="s">
        <v>1</v>
      </c>
      <c r="C70" s="130" t="s">
        <v>2</v>
      </c>
      <c r="D70" s="130" t="s">
        <v>2</v>
      </c>
      <c r="E70" s="130" t="s">
        <v>137</v>
      </c>
      <c r="F70" s="130" t="s">
        <v>45</v>
      </c>
      <c r="G70" s="130" t="s">
        <v>63</v>
      </c>
      <c r="H70" s="130" t="s">
        <v>9</v>
      </c>
      <c r="I70" s="130" t="s">
        <v>10</v>
      </c>
      <c r="J70" s="130" t="s">
        <v>11</v>
      </c>
      <c r="K70" s="130" t="s">
        <v>8</v>
      </c>
      <c r="L70" s="130" t="s">
        <v>103</v>
      </c>
      <c r="M70" s="132">
        <v>800000</v>
      </c>
      <c r="N70" s="132"/>
      <c r="O70" s="132"/>
      <c r="P70" s="132">
        <v>33708</v>
      </c>
      <c r="Q70" s="150"/>
      <c r="R70" s="132"/>
      <c r="S70" s="132">
        <v>45200</v>
      </c>
      <c r="Z70" s="132">
        <f t="shared" si="2"/>
        <v>78908</v>
      </c>
      <c r="AA70" s="132">
        <f t="shared" si="3"/>
        <v>721092</v>
      </c>
    </row>
    <row r="71" spans="1:27" s="130" customFormat="1" ht="20.100000000000001" customHeight="1" x14ac:dyDescent="0.25">
      <c r="A71" s="130" t="s">
        <v>0</v>
      </c>
      <c r="B71" s="130" t="s">
        <v>1</v>
      </c>
      <c r="C71" s="130" t="s">
        <v>2</v>
      </c>
      <c r="D71" s="130" t="s">
        <v>2</v>
      </c>
      <c r="E71" s="130" t="s">
        <v>137</v>
      </c>
      <c r="F71" s="130" t="s">
        <v>45</v>
      </c>
      <c r="G71" s="130" t="s">
        <v>64</v>
      </c>
      <c r="H71" s="130" t="s">
        <v>9</v>
      </c>
      <c r="I71" s="130" t="s">
        <v>10</v>
      </c>
      <c r="J71" s="130" t="s">
        <v>11</v>
      </c>
      <c r="K71" s="130" t="s">
        <v>8</v>
      </c>
      <c r="L71" s="130" t="s">
        <v>103</v>
      </c>
      <c r="M71" s="132">
        <v>10000</v>
      </c>
      <c r="N71" s="132"/>
      <c r="O71" s="132"/>
      <c r="P71" s="132"/>
      <c r="Q71" s="150"/>
      <c r="R71" s="132"/>
      <c r="S71" s="132"/>
      <c r="Z71" s="132">
        <f t="shared" si="2"/>
        <v>0</v>
      </c>
      <c r="AA71" s="132">
        <f t="shared" si="3"/>
        <v>10000</v>
      </c>
    </row>
    <row r="72" spans="1:27" s="130" customFormat="1" ht="20.100000000000001" customHeight="1" x14ac:dyDescent="0.25">
      <c r="A72" s="130" t="s">
        <v>0</v>
      </c>
      <c r="B72" s="130" t="s">
        <v>1</v>
      </c>
      <c r="C72" s="130" t="s">
        <v>2</v>
      </c>
      <c r="D72" s="130" t="s">
        <v>2</v>
      </c>
      <c r="E72" s="130" t="s">
        <v>137</v>
      </c>
      <c r="F72" s="130" t="s">
        <v>45</v>
      </c>
      <c r="G72" s="130" t="s">
        <v>39</v>
      </c>
      <c r="H72" s="130" t="s">
        <v>9</v>
      </c>
      <c r="I72" s="130" t="s">
        <v>10</v>
      </c>
      <c r="J72" s="130" t="s">
        <v>11</v>
      </c>
      <c r="K72" s="130" t="s">
        <v>8</v>
      </c>
      <c r="L72" s="130" t="s">
        <v>103</v>
      </c>
      <c r="M72" s="132">
        <v>50000</v>
      </c>
      <c r="N72" s="132">
        <v>63242</v>
      </c>
      <c r="O72" s="132">
        <v>40158</v>
      </c>
      <c r="P72" s="132"/>
      <c r="Q72" s="150"/>
      <c r="R72" s="132"/>
      <c r="S72" s="132">
        <v>53533</v>
      </c>
      <c r="Z72" s="132">
        <f t="shared" si="2"/>
        <v>156933</v>
      </c>
      <c r="AA72" s="132">
        <f t="shared" si="3"/>
        <v>-106933</v>
      </c>
    </row>
    <row r="73" spans="1:27" s="130" customFormat="1" ht="20.100000000000001" customHeight="1" x14ac:dyDescent="0.25">
      <c r="A73" s="130" t="s">
        <v>0</v>
      </c>
      <c r="B73" s="130" t="s">
        <v>1</v>
      </c>
      <c r="C73" s="130" t="s">
        <v>2</v>
      </c>
      <c r="D73" s="130" t="s">
        <v>2</v>
      </c>
      <c r="E73" s="130" t="s">
        <v>137</v>
      </c>
      <c r="F73" s="130" t="s">
        <v>45</v>
      </c>
      <c r="G73" s="130" t="s">
        <v>40</v>
      </c>
      <c r="H73" s="130" t="s">
        <v>9</v>
      </c>
      <c r="I73" s="130" t="s">
        <v>10</v>
      </c>
      <c r="J73" s="130" t="s">
        <v>11</v>
      </c>
      <c r="K73" s="130" t="s">
        <v>8</v>
      </c>
      <c r="L73" s="130" t="s">
        <v>103</v>
      </c>
      <c r="M73" s="132">
        <v>713398</v>
      </c>
      <c r="N73" s="132"/>
      <c r="O73" s="132"/>
      <c r="P73" s="132"/>
      <c r="Q73" s="150"/>
      <c r="R73" s="132"/>
      <c r="S73" s="132"/>
      <c r="Z73" s="132">
        <f t="shared" si="2"/>
        <v>0</v>
      </c>
      <c r="AA73" s="132">
        <f t="shared" si="3"/>
        <v>713398</v>
      </c>
    </row>
    <row r="74" spans="1:27" s="130" customFormat="1" ht="20.100000000000001" customHeight="1" x14ac:dyDescent="0.25">
      <c r="A74" s="130" t="s">
        <v>0</v>
      </c>
      <c r="B74" s="130" t="s">
        <v>1</v>
      </c>
      <c r="C74" s="130" t="s">
        <v>2</v>
      </c>
      <c r="D74" s="130" t="s">
        <v>2</v>
      </c>
      <c r="E74" s="130" t="s">
        <v>137</v>
      </c>
      <c r="F74" s="130" t="s">
        <v>45</v>
      </c>
      <c r="G74" s="130" t="s">
        <v>65</v>
      </c>
      <c r="H74" s="130" t="s">
        <v>9</v>
      </c>
      <c r="I74" s="130" t="s">
        <v>10</v>
      </c>
      <c r="J74" s="130" t="s">
        <v>11</v>
      </c>
      <c r="K74" s="130" t="s">
        <v>8</v>
      </c>
      <c r="L74" s="130" t="s">
        <v>103</v>
      </c>
      <c r="M74" s="132">
        <v>20000</v>
      </c>
      <c r="N74" s="132"/>
      <c r="O74" s="132"/>
      <c r="P74" s="132"/>
      <c r="Q74" s="150">
        <v>1100</v>
      </c>
      <c r="R74" s="132"/>
      <c r="S74" s="132"/>
      <c r="Z74" s="132">
        <f t="shared" si="2"/>
        <v>1100</v>
      </c>
      <c r="AA74" s="132">
        <f t="shared" si="3"/>
        <v>18900</v>
      </c>
    </row>
    <row r="75" spans="1:27" s="130" customFormat="1" ht="20.100000000000001" customHeight="1" x14ac:dyDescent="0.25">
      <c r="A75" s="130" t="s">
        <v>0</v>
      </c>
      <c r="B75" s="130" t="s">
        <v>1</v>
      </c>
      <c r="C75" s="130" t="s">
        <v>2</v>
      </c>
      <c r="D75" s="130" t="s">
        <v>2</v>
      </c>
      <c r="E75" s="130" t="s">
        <v>137</v>
      </c>
      <c r="F75" s="130" t="s">
        <v>45</v>
      </c>
      <c r="G75" s="130" t="s">
        <v>66</v>
      </c>
      <c r="H75" s="130" t="s">
        <v>9</v>
      </c>
      <c r="I75" s="130" t="s">
        <v>10</v>
      </c>
      <c r="J75" s="130" t="s">
        <v>11</v>
      </c>
      <c r="K75" s="130" t="s">
        <v>8</v>
      </c>
      <c r="L75" s="130" t="s">
        <v>103</v>
      </c>
      <c r="M75" s="132">
        <v>100000</v>
      </c>
      <c r="N75" s="132"/>
      <c r="O75" s="132">
        <v>2120</v>
      </c>
      <c r="P75" s="132"/>
      <c r="Q75" s="150"/>
      <c r="R75" s="132">
        <v>34617</v>
      </c>
      <c r="S75" s="132"/>
      <c r="Z75" s="132">
        <f t="shared" si="2"/>
        <v>36737</v>
      </c>
      <c r="AA75" s="132">
        <f t="shared" si="3"/>
        <v>63263</v>
      </c>
    </row>
    <row r="76" spans="1:27" s="130" customFormat="1" ht="20.100000000000001" customHeight="1" x14ac:dyDescent="0.25">
      <c r="A76" s="130" t="s">
        <v>0</v>
      </c>
      <c r="B76" s="130" t="s">
        <v>1</v>
      </c>
      <c r="C76" s="130" t="s">
        <v>2</v>
      </c>
      <c r="D76" s="130" t="s">
        <v>2</v>
      </c>
      <c r="E76" s="130" t="s">
        <v>137</v>
      </c>
      <c r="F76" s="130" t="s">
        <v>45</v>
      </c>
      <c r="G76" s="130" t="s">
        <v>67</v>
      </c>
      <c r="H76" s="130" t="s">
        <v>9</v>
      </c>
      <c r="I76" s="130" t="s">
        <v>10</v>
      </c>
      <c r="J76" s="130" t="s">
        <v>11</v>
      </c>
      <c r="K76" s="130" t="s">
        <v>8</v>
      </c>
      <c r="L76" s="130" t="s">
        <v>103</v>
      </c>
      <c r="M76" s="132">
        <v>522000</v>
      </c>
      <c r="N76" s="132"/>
      <c r="O76" s="132">
        <v>100</v>
      </c>
      <c r="P76" s="132"/>
      <c r="Q76" s="150">
        <v>1883</v>
      </c>
      <c r="R76" s="132">
        <v>4250</v>
      </c>
      <c r="S76" s="132">
        <v>3400</v>
      </c>
      <c r="Z76" s="132">
        <f t="shared" ref="Z76:Z95" si="4">N76+O76+P76+Q76+R76+S76+T76+U76+V76+W76+X76+Y76</f>
        <v>9633</v>
      </c>
      <c r="AA76" s="132">
        <f t="shared" ref="AA76:AA95" si="5">M76-Z76</f>
        <v>512367</v>
      </c>
    </row>
    <row r="77" spans="1:27" s="130" customFormat="1" ht="20.100000000000001" customHeight="1" x14ac:dyDescent="0.25">
      <c r="A77" s="130" t="s">
        <v>0</v>
      </c>
      <c r="B77" s="130" t="s">
        <v>1</v>
      </c>
      <c r="C77" s="130" t="s">
        <v>2</v>
      </c>
      <c r="D77" s="130" t="s">
        <v>2</v>
      </c>
      <c r="E77" s="130" t="s">
        <v>137</v>
      </c>
      <c r="F77" s="130" t="s">
        <v>45</v>
      </c>
      <c r="G77" s="130" t="s">
        <v>68</v>
      </c>
      <c r="H77" s="130" t="s">
        <v>9</v>
      </c>
      <c r="I77" s="130" t="s">
        <v>10</v>
      </c>
      <c r="J77" s="130" t="s">
        <v>11</v>
      </c>
      <c r="K77" s="130" t="s">
        <v>8</v>
      </c>
      <c r="L77" s="130" t="s">
        <v>103</v>
      </c>
      <c r="M77" s="132">
        <v>35000</v>
      </c>
      <c r="N77" s="132">
        <v>3363</v>
      </c>
      <c r="O77" s="132">
        <v>7843</v>
      </c>
      <c r="P77" s="132">
        <v>862</v>
      </c>
      <c r="Q77" s="150">
        <v>8028</v>
      </c>
      <c r="R77" s="132">
        <v>5827</v>
      </c>
      <c r="S77" s="132"/>
      <c r="Z77" s="132">
        <f t="shared" si="4"/>
        <v>25923</v>
      </c>
      <c r="AA77" s="132">
        <f t="shared" si="5"/>
        <v>9077</v>
      </c>
    </row>
    <row r="78" spans="1:27" s="130" customFormat="1" ht="20.100000000000001" customHeight="1" x14ac:dyDescent="0.25">
      <c r="A78" s="130" t="s">
        <v>0</v>
      </c>
      <c r="B78" s="130" t="s">
        <v>1</v>
      </c>
      <c r="C78" s="130" t="s">
        <v>2</v>
      </c>
      <c r="D78" s="130" t="s">
        <v>2</v>
      </c>
      <c r="E78" s="130" t="s">
        <v>137</v>
      </c>
      <c r="F78" s="130" t="s">
        <v>45</v>
      </c>
      <c r="G78" s="130" t="s">
        <v>41</v>
      </c>
      <c r="H78" s="130" t="s">
        <v>9</v>
      </c>
      <c r="I78" s="130" t="s">
        <v>10</v>
      </c>
      <c r="J78" s="130" t="s">
        <v>11</v>
      </c>
      <c r="K78" s="130" t="s">
        <v>8</v>
      </c>
      <c r="L78" s="130" t="s">
        <v>103</v>
      </c>
      <c r="M78" s="132">
        <v>200000</v>
      </c>
      <c r="N78" s="132">
        <v>5392</v>
      </c>
      <c r="O78" s="132"/>
      <c r="P78" s="132">
        <v>828</v>
      </c>
      <c r="Q78" s="150">
        <v>10628</v>
      </c>
      <c r="R78" s="132">
        <v>8746</v>
      </c>
      <c r="S78" s="132">
        <v>41643</v>
      </c>
      <c r="Z78" s="132">
        <f t="shared" si="4"/>
        <v>67237</v>
      </c>
      <c r="AA78" s="132">
        <f t="shared" si="5"/>
        <v>132763</v>
      </c>
    </row>
    <row r="79" spans="1:27" s="130" customFormat="1" ht="20.100000000000001" customHeight="1" x14ac:dyDescent="0.25">
      <c r="A79" s="130" t="s">
        <v>0</v>
      </c>
      <c r="B79" s="130" t="s">
        <v>1</v>
      </c>
      <c r="C79" s="130" t="s">
        <v>2</v>
      </c>
      <c r="D79" s="130" t="s">
        <v>2</v>
      </c>
      <c r="E79" s="130" t="s">
        <v>137</v>
      </c>
      <c r="F79" s="130" t="s">
        <v>45</v>
      </c>
      <c r="G79" s="130" t="s">
        <v>69</v>
      </c>
      <c r="H79" s="130" t="s">
        <v>9</v>
      </c>
      <c r="I79" s="130" t="s">
        <v>10</v>
      </c>
      <c r="J79" s="130" t="s">
        <v>11</v>
      </c>
      <c r="K79" s="130" t="s">
        <v>8</v>
      </c>
      <c r="L79" s="130" t="s">
        <v>103</v>
      </c>
      <c r="M79" s="132">
        <v>160000</v>
      </c>
      <c r="N79" s="132"/>
      <c r="O79" s="132">
        <v>2400</v>
      </c>
      <c r="P79" s="132"/>
      <c r="Q79" s="150"/>
      <c r="R79" s="132"/>
      <c r="S79" s="132">
        <v>1255</v>
      </c>
      <c r="Z79" s="132">
        <f t="shared" si="4"/>
        <v>3655</v>
      </c>
      <c r="AA79" s="132">
        <f t="shared" si="5"/>
        <v>156345</v>
      </c>
    </row>
    <row r="80" spans="1:27" s="130" customFormat="1" ht="20.100000000000001" customHeight="1" x14ac:dyDescent="0.25">
      <c r="A80" s="130" t="s">
        <v>0</v>
      </c>
      <c r="B80" s="130" t="s">
        <v>1</v>
      </c>
      <c r="C80" s="130" t="s">
        <v>2</v>
      </c>
      <c r="D80" s="130" t="s">
        <v>2</v>
      </c>
      <c r="E80" s="130" t="s">
        <v>137</v>
      </c>
      <c r="F80" s="130" t="s">
        <v>45</v>
      </c>
      <c r="G80" s="130" t="s">
        <v>42</v>
      </c>
      <c r="H80" s="130" t="s">
        <v>9</v>
      </c>
      <c r="I80" s="130" t="s">
        <v>10</v>
      </c>
      <c r="J80" s="130" t="s">
        <v>11</v>
      </c>
      <c r="K80" s="130" t="s">
        <v>8</v>
      </c>
      <c r="L80" s="130" t="s">
        <v>103</v>
      </c>
      <c r="M80" s="132">
        <v>50000</v>
      </c>
      <c r="N80" s="132"/>
      <c r="O80" s="132"/>
      <c r="P80" s="132">
        <v>130620</v>
      </c>
      <c r="Q80" s="150"/>
      <c r="R80" s="132"/>
      <c r="S80" s="132"/>
      <c r="Z80" s="132">
        <f t="shared" si="4"/>
        <v>130620</v>
      </c>
      <c r="AA80" s="132">
        <f t="shared" si="5"/>
        <v>-80620</v>
      </c>
    </row>
    <row r="81" spans="1:27" s="130" customFormat="1" ht="20.100000000000001" customHeight="1" x14ac:dyDescent="0.25">
      <c r="A81" s="129" t="s">
        <v>0</v>
      </c>
      <c r="B81" s="129" t="s">
        <v>70</v>
      </c>
      <c r="C81" s="129" t="s">
        <v>2</v>
      </c>
      <c r="D81" s="129" t="s">
        <v>2</v>
      </c>
      <c r="E81" s="129" t="s">
        <v>137</v>
      </c>
      <c r="F81" s="129" t="s">
        <v>3</v>
      </c>
      <c r="G81" s="129" t="s">
        <v>4</v>
      </c>
      <c r="H81" s="129" t="s">
        <v>5</v>
      </c>
      <c r="I81" s="129" t="s">
        <v>6</v>
      </c>
      <c r="J81" s="129" t="s">
        <v>7</v>
      </c>
      <c r="K81" s="129" t="s">
        <v>71</v>
      </c>
      <c r="L81" s="129" t="s">
        <v>103</v>
      </c>
      <c r="M81" s="131">
        <v>2591242</v>
      </c>
      <c r="N81" s="132"/>
      <c r="O81" s="132"/>
      <c r="P81" s="132"/>
      <c r="Q81" s="132">
        <v>178200.98</v>
      </c>
      <c r="R81" s="132"/>
      <c r="S81" s="132">
        <v>201623.48</v>
      </c>
      <c r="Z81" s="132">
        <f t="shared" si="4"/>
        <v>379824.46</v>
      </c>
      <c r="AA81" s="132">
        <f t="shared" si="5"/>
        <v>2211417.54</v>
      </c>
    </row>
    <row r="82" spans="1:27" s="130" customFormat="1" ht="20.100000000000001" customHeight="1" x14ac:dyDescent="0.25">
      <c r="A82" s="130" t="s">
        <v>0</v>
      </c>
      <c r="B82" s="130" t="s">
        <v>70</v>
      </c>
      <c r="C82" s="130" t="s">
        <v>2</v>
      </c>
      <c r="D82" s="130" t="s">
        <v>2</v>
      </c>
      <c r="E82" s="130" t="s">
        <v>137</v>
      </c>
      <c r="F82" s="130" t="s">
        <v>3</v>
      </c>
      <c r="G82" s="129" t="s">
        <v>4</v>
      </c>
      <c r="H82" s="130" t="s">
        <v>9</v>
      </c>
      <c r="I82" s="130" t="s">
        <v>10</v>
      </c>
      <c r="J82" s="130" t="s">
        <v>11</v>
      </c>
      <c r="K82" s="130" t="s">
        <v>71</v>
      </c>
      <c r="L82" s="130" t="s">
        <v>103</v>
      </c>
      <c r="M82" s="131">
        <v>1091871</v>
      </c>
      <c r="N82" s="132">
        <v>525939</v>
      </c>
      <c r="O82" s="132">
        <v>465728</v>
      </c>
      <c r="P82" s="132">
        <v>520589</v>
      </c>
      <c r="Q82" s="150">
        <v>175324</v>
      </c>
      <c r="R82" s="132">
        <v>92449</v>
      </c>
      <c r="S82" s="132">
        <v>94169</v>
      </c>
      <c r="Z82" s="132">
        <f t="shared" si="4"/>
        <v>1874198</v>
      </c>
      <c r="AA82" s="132">
        <f t="shared" si="5"/>
        <v>-782327</v>
      </c>
    </row>
    <row r="83" spans="1:27" s="130" customFormat="1" ht="20.100000000000001" customHeight="1" x14ac:dyDescent="0.25">
      <c r="A83" s="130" t="s">
        <v>0</v>
      </c>
      <c r="B83" s="130" t="s">
        <v>70</v>
      </c>
      <c r="C83" s="130" t="s">
        <v>2</v>
      </c>
      <c r="D83" s="130" t="s">
        <v>2</v>
      </c>
      <c r="E83" s="130" t="s">
        <v>137</v>
      </c>
      <c r="F83" s="130" t="s">
        <v>3</v>
      </c>
      <c r="G83" s="130" t="s">
        <v>13</v>
      </c>
      <c r="H83" s="130" t="s">
        <v>5</v>
      </c>
      <c r="I83" s="130" t="s">
        <v>6</v>
      </c>
      <c r="J83" s="130" t="s">
        <v>7</v>
      </c>
      <c r="K83" s="130" t="s">
        <v>71</v>
      </c>
      <c r="L83" s="130" t="s">
        <v>103</v>
      </c>
      <c r="M83" s="132">
        <v>176585</v>
      </c>
      <c r="N83" s="132"/>
      <c r="O83" s="132"/>
      <c r="P83" s="132"/>
      <c r="R83" s="132"/>
      <c r="S83" s="132"/>
      <c r="Z83" s="132">
        <f t="shared" si="4"/>
        <v>0</v>
      </c>
      <c r="AA83" s="132">
        <f t="shared" si="5"/>
        <v>176585</v>
      </c>
    </row>
    <row r="84" spans="1:27" s="130" customFormat="1" ht="20.100000000000001" customHeight="1" x14ac:dyDescent="0.25">
      <c r="A84" s="130" t="s">
        <v>0</v>
      </c>
      <c r="B84" s="130" t="s">
        <v>70</v>
      </c>
      <c r="C84" s="130" t="s">
        <v>2</v>
      </c>
      <c r="D84" s="130" t="s">
        <v>2</v>
      </c>
      <c r="E84" s="130" t="s">
        <v>137</v>
      </c>
      <c r="F84" s="130" t="s">
        <v>3</v>
      </c>
      <c r="G84" s="130" t="s">
        <v>13</v>
      </c>
      <c r="H84" s="130" t="s">
        <v>9</v>
      </c>
      <c r="I84" s="130" t="s">
        <v>10</v>
      </c>
      <c r="J84" s="130" t="s">
        <v>11</v>
      </c>
      <c r="K84" s="130" t="s">
        <v>71</v>
      </c>
      <c r="L84" s="130" t="s">
        <v>103</v>
      </c>
      <c r="M84" s="132">
        <v>130435</v>
      </c>
      <c r="N84" s="132"/>
      <c r="O84" s="132"/>
      <c r="P84" s="132"/>
      <c r="Q84" s="150"/>
      <c r="R84" s="132"/>
      <c r="S84" s="132"/>
      <c r="Z84" s="132">
        <f t="shared" si="4"/>
        <v>0</v>
      </c>
      <c r="AA84" s="132">
        <f t="shared" si="5"/>
        <v>130435</v>
      </c>
    </row>
    <row r="85" spans="1:27" s="130" customFormat="1" ht="20.100000000000001" customHeight="1" x14ac:dyDescent="0.25">
      <c r="A85" s="130" t="s">
        <v>0</v>
      </c>
      <c r="B85" s="130" t="s">
        <v>70</v>
      </c>
      <c r="C85" s="130" t="s">
        <v>2</v>
      </c>
      <c r="D85" s="130" t="s">
        <v>2</v>
      </c>
      <c r="E85" s="130" t="s">
        <v>137</v>
      </c>
      <c r="F85" s="130" t="s">
        <v>3</v>
      </c>
      <c r="G85" s="130" t="s">
        <v>17</v>
      </c>
      <c r="H85" s="130" t="s">
        <v>9</v>
      </c>
      <c r="I85" s="130" t="s">
        <v>10</v>
      </c>
      <c r="J85" s="130" t="s">
        <v>11</v>
      </c>
      <c r="K85" s="130" t="s">
        <v>71</v>
      </c>
      <c r="L85" s="130" t="s">
        <v>103</v>
      </c>
      <c r="M85" s="132">
        <v>100000</v>
      </c>
      <c r="N85" s="132">
        <v>46018</v>
      </c>
      <c r="O85" s="132"/>
      <c r="P85" s="132"/>
      <c r="Q85" s="150"/>
      <c r="R85" s="132"/>
      <c r="S85" s="132"/>
      <c r="Z85" s="132">
        <f t="shared" si="4"/>
        <v>46018</v>
      </c>
      <c r="AA85" s="132">
        <f t="shared" si="5"/>
        <v>53982</v>
      </c>
    </row>
    <row r="86" spans="1:27" s="130" customFormat="1" ht="20.100000000000001" customHeight="1" x14ac:dyDescent="0.25">
      <c r="A86" s="130" t="s">
        <v>0</v>
      </c>
      <c r="B86" s="130" t="s">
        <v>70</v>
      </c>
      <c r="C86" s="130" t="s">
        <v>2</v>
      </c>
      <c r="D86" s="130" t="s">
        <v>2</v>
      </c>
      <c r="E86" s="130" t="s">
        <v>137</v>
      </c>
      <c r="F86" s="130" t="s">
        <v>3</v>
      </c>
      <c r="G86" s="130" t="s">
        <v>53</v>
      </c>
      <c r="H86" s="130" t="s">
        <v>9</v>
      </c>
      <c r="I86" s="130" t="s">
        <v>10</v>
      </c>
      <c r="J86" s="130" t="s">
        <v>11</v>
      </c>
      <c r="K86" s="130" t="s">
        <v>71</v>
      </c>
      <c r="L86" s="130" t="s">
        <v>103</v>
      </c>
      <c r="M86" s="132">
        <v>25000</v>
      </c>
      <c r="N86" s="132"/>
      <c r="O86" s="132"/>
      <c r="P86" s="132"/>
      <c r="Q86" s="150"/>
      <c r="R86" s="132"/>
      <c r="S86" s="132"/>
      <c r="Z86" s="132">
        <f t="shared" si="4"/>
        <v>0</v>
      </c>
      <c r="AA86" s="132">
        <f t="shared" si="5"/>
        <v>25000</v>
      </c>
    </row>
    <row r="87" spans="1:27" s="130" customFormat="1" ht="20.100000000000001" customHeight="1" x14ac:dyDescent="0.25">
      <c r="A87" s="130" t="s">
        <v>0</v>
      </c>
      <c r="B87" s="130" t="s">
        <v>70</v>
      </c>
      <c r="C87" s="130" t="s">
        <v>2</v>
      </c>
      <c r="D87" s="130" t="s">
        <v>2</v>
      </c>
      <c r="E87" s="130" t="s">
        <v>137</v>
      </c>
      <c r="F87" s="130" t="s">
        <v>3</v>
      </c>
      <c r="G87" s="130" t="s">
        <v>26</v>
      </c>
      <c r="H87" s="130" t="s">
        <v>9</v>
      </c>
      <c r="I87" s="130" t="s">
        <v>10</v>
      </c>
      <c r="J87" s="130" t="s">
        <v>11</v>
      </c>
      <c r="K87" s="130" t="s">
        <v>71</v>
      </c>
      <c r="L87" s="130" t="s">
        <v>103</v>
      </c>
      <c r="M87" s="132">
        <v>5000</v>
      </c>
      <c r="N87" s="132"/>
      <c r="O87" s="132"/>
      <c r="P87" s="132"/>
      <c r="Q87" s="150"/>
      <c r="R87" s="132"/>
      <c r="S87" s="132"/>
      <c r="Z87" s="132">
        <f t="shared" si="4"/>
        <v>0</v>
      </c>
      <c r="AA87" s="132">
        <f t="shared" si="5"/>
        <v>5000</v>
      </c>
    </row>
    <row r="88" spans="1:27" s="130" customFormat="1" ht="20.100000000000001" customHeight="1" x14ac:dyDescent="0.25">
      <c r="A88" s="130" t="s">
        <v>0</v>
      </c>
      <c r="B88" s="130" t="s">
        <v>70</v>
      </c>
      <c r="C88" s="130" t="s">
        <v>2</v>
      </c>
      <c r="D88" s="130" t="s">
        <v>2</v>
      </c>
      <c r="E88" s="130" t="s">
        <v>137</v>
      </c>
      <c r="F88" s="130" t="s">
        <v>3</v>
      </c>
      <c r="G88" s="130" t="s">
        <v>72</v>
      </c>
      <c r="H88" s="130" t="s">
        <v>9</v>
      </c>
      <c r="I88" s="130" t="s">
        <v>10</v>
      </c>
      <c r="J88" s="130" t="s">
        <v>11</v>
      </c>
      <c r="K88" s="130" t="s">
        <v>71</v>
      </c>
      <c r="L88" s="130" t="s">
        <v>103</v>
      </c>
      <c r="M88" s="132">
        <v>744241</v>
      </c>
      <c r="N88" s="132"/>
      <c r="O88" s="132">
        <v>9900</v>
      </c>
      <c r="P88" s="132">
        <v>522331</v>
      </c>
      <c r="Q88" s="150"/>
      <c r="R88" s="132"/>
      <c r="S88" s="132"/>
      <c r="Z88" s="132">
        <f t="shared" si="4"/>
        <v>532231</v>
      </c>
      <c r="AA88" s="132">
        <f t="shared" si="5"/>
        <v>212010</v>
      </c>
    </row>
    <row r="89" spans="1:27" s="130" customFormat="1" ht="20.100000000000001" customHeight="1" x14ac:dyDescent="0.25">
      <c r="A89" s="130" t="s">
        <v>0</v>
      </c>
      <c r="B89" s="130" t="s">
        <v>70</v>
      </c>
      <c r="C89" s="130" t="s">
        <v>2</v>
      </c>
      <c r="D89" s="130" t="s">
        <v>2</v>
      </c>
      <c r="E89" s="130" t="s">
        <v>137</v>
      </c>
      <c r="F89" s="130" t="s">
        <v>3</v>
      </c>
      <c r="G89" s="130" t="s">
        <v>36</v>
      </c>
      <c r="H89" s="130" t="s">
        <v>9</v>
      </c>
      <c r="I89" s="130" t="s">
        <v>10</v>
      </c>
      <c r="J89" s="130" t="s">
        <v>11</v>
      </c>
      <c r="K89" s="130" t="s">
        <v>71</v>
      </c>
      <c r="L89" s="130" t="s">
        <v>103</v>
      </c>
      <c r="M89" s="132">
        <v>35000</v>
      </c>
      <c r="N89" s="132"/>
      <c r="O89" s="132"/>
      <c r="P89" s="132"/>
      <c r="Q89" s="150"/>
      <c r="R89" s="132"/>
      <c r="S89" s="132"/>
      <c r="Z89" s="132">
        <f t="shared" si="4"/>
        <v>0</v>
      </c>
      <c r="AA89" s="132">
        <f t="shared" si="5"/>
        <v>35000</v>
      </c>
    </row>
    <row r="90" spans="1:27" s="130" customFormat="1" ht="20.100000000000001" customHeight="1" x14ac:dyDescent="0.25">
      <c r="A90" s="130" t="s">
        <v>0</v>
      </c>
      <c r="B90" s="130" t="s">
        <v>70</v>
      </c>
      <c r="C90" s="130" t="s">
        <v>2</v>
      </c>
      <c r="D90" s="130" t="s">
        <v>2</v>
      </c>
      <c r="E90" s="130" t="s">
        <v>137</v>
      </c>
      <c r="F90" s="130" t="s">
        <v>3</v>
      </c>
      <c r="G90" s="130" t="s">
        <v>37</v>
      </c>
      <c r="H90" s="130" t="s">
        <v>9</v>
      </c>
      <c r="I90" s="130" t="s">
        <v>10</v>
      </c>
      <c r="J90" s="130" t="s">
        <v>11</v>
      </c>
      <c r="K90" s="130" t="s">
        <v>71</v>
      </c>
      <c r="L90" s="130" t="s">
        <v>103</v>
      </c>
      <c r="M90" s="132">
        <v>2500</v>
      </c>
      <c r="N90" s="132"/>
      <c r="O90" s="132"/>
      <c r="P90" s="132"/>
      <c r="Q90" s="150"/>
      <c r="R90" s="132"/>
      <c r="S90" s="132"/>
      <c r="Z90" s="132">
        <f t="shared" si="4"/>
        <v>0</v>
      </c>
      <c r="AA90" s="132">
        <f t="shared" si="5"/>
        <v>2500</v>
      </c>
    </row>
    <row r="91" spans="1:27" s="130" customFormat="1" ht="20.100000000000001" customHeight="1" x14ac:dyDescent="0.25">
      <c r="A91" s="130" t="s">
        <v>0</v>
      </c>
      <c r="B91" s="130" t="s">
        <v>70</v>
      </c>
      <c r="C91" s="130" t="s">
        <v>2</v>
      </c>
      <c r="D91" s="130" t="s">
        <v>2</v>
      </c>
      <c r="E91" s="130" t="s">
        <v>137</v>
      </c>
      <c r="F91" s="130" t="s">
        <v>3</v>
      </c>
      <c r="G91" s="130" t="s">
        <v>38</v>
      </c>
      <c r="H91" s="130" t="s">
        <v>9</v>
      </c>
      <c r="I91" s="130" t="s">
        <v>10</v>
      </c>
      <c r="J91" s="130" t="s">
        <v>11</v>
      </c>
      <c r="K91" s="130" t="s">
        <v>71</v>
      </c>
      <c r="L91" s="130" t="s">
        <v>103</v>
      </c>
      <c r="M91" s="132">
        <v>3200</v>
      </c>
      <c r="N91" s="132"/>
      <c r="O91" s="132"/>
      <c r="P91" s="132"/>
      <c r="Q91" s="150"/>
      <c r="R91" s="132"/>
      <c r="S91" s="132"/>
      <c r="Z91" s="132">
        <f t="shared" si="4"/>
        <v>0</v>
      </c>
      <c r="AA91" s="132">
        <f t="shared" si="5"/>
        <v>3200</v>
      </c>
    </row>
    <row r="92" spans="1:27" s="130" customFormat="1" ht="20.100000000000001" customHeight="1" x14ac:dyDescent="0.25">
      <c r="A92" s="130" t="s">
        <v>0</v>
      </c>
      <c r="B92" s="130" t="s">
        <v>70</v>
      </c>
      <c r="C92" s="130" t="s">
        <v>2</v>
      </c>
      <c r="D92" s="130" t="s">
        <v>2</v>
      </c>
      <c r="E92" s="130" t="s">
        <v>137</v>
      </c>
      <c r="F92" s="130" t="s">
        <v>3</v>
      </c>
      <c r="G92" s="130" t="s">
        <v>40</v>
      </c>
      <c r="H92" s="130" t="s">
        <v>9</v>
      </c>
      <c r="I92" s="130" t="s">
        <v>10</v>
      </c>
      <c r="J92" s="130" t="s">
        <v>11</v>
      </c>
      <c r="K92" s="130" t="s">
        <v>71</v>
      </c>
      <c r="L92" s="130" t="s">
        <v>103</v>
      </c>
      <c r="M92" s="132">
        <v>333314</v>
      </c>
      <c r="N92" s="132"/>
      <c r="O92" s="132"/>
      <c r="P92" s="132"/>
      <c r="Q92" s="150"/>
      <c r="R92" s="132"/>
      <c r="S92" s="132"/>
      <c r="Z92" s="132">
        <f t="shared" si="4"/>
        <v>0</v>
      </c>
      <c r="AA92" s="132">
        <f t="shared" si="5"/>
        <v>333314</v>
      </c>
    </row>
    <row r="93" spans="1:27" s="130" customFormat="1" ht="20.100000000000001" customHeight="1" x14ac:dyDescent="0.25">
      <c r="A93" s="129" t="s">
        <v>0</v>
      </c>
      <c r="B93" s="129" t="s">
        <v>70</v>
      </c>
      <c r="C93" s="129" t="s">
        <v>2</v>
      </c>
      <c r="D93" s="129" t="s">
        <v>2</v>
      </c>
      <c r="E93" s="129" t="s">
        <v>137</v>
      </c>
      <c r="F93" s="129" t="s">
        <v>73</v>
      </c>
      <c r="G93" s="129" t="s">
        <v>4</v>
      </c>
      <c r="H93" s="129" t="s">
        <v>5</v>
      </c>
      <c r="I93" s="129" t="s">
        <v>6</v>
      </c>
      <c r="J93" s="129" t="s">
        <v>7</v>
      </c>
      <c r="K93" s="129" t="s">
        <v>71</v>
      </c>
      <c r="L93" s="129" t="s">
        <v>103</v>
      </c>
      <c r="M93" s="131">
        <v>2591242</v>
      </c>
      <c r="N93" s="132">
        <v>43882</v>
      </c>
      <c r="O93" s="132">
        <v>127615.19</v>
      </c>
      <c r="P93" s="132">
        <v>174478.54</v>
      </c>
      <c r="Q93" s="132">
        <v>383199.16</v>
      </c>
      <c r="R93" s="132">
        <v>383634.89</v>
      </c>
      <c r="S93" s="132">
        <v>373963.77</v>
      </c>
      <c r="Z93" s="132">
        <f t="shared" si="4"/>
        <v>1486773.5499999998</v>
      </c>
      <c r="AA93" s="132">
        <f t="shared" si="5"/>
        <v>1104468.4500000002</v>
      </c>
    </row>
    <row r="94" spans="1:27" s="130" customFormat="1" ht="20.100000000000001" customHeight="1" x14ac:dyDescent="0.25">
      <c r="A94" s="130" t="s">
        <v>0</v>
      </c>
      <c r="B94" s="130" t="s">
        <v>70</v>
      </c>
      <c r="C94" s="130" t="s">
        <v>2</v>
      </c>
      <c r="D94" s="130" t="s">
        <v>2</v>
      </c>
      <c r="E94" s="130" t="s">
        <v>137</v>
      </c>
      <c r="F94" s="130" t="s">
        <v>73</v>
      </c>
      <c r="G94" s="129" t="s">
        <v>4</v>
      </c>
      <c r="H94" s="130" t="s">
        <v>9</v>
      </c>
      <c r="I94" s="130" t="s">
        <v>10</v>
      </c>
      <c r="J94" s="130" t="s">
        <v>11</v>
      </c>
      <c r="K94" s="130" t="s">
        <v>71</v>
      </c>
      <c r="L94" s="130" t="s">
        <v>103</v>
      </c>
      <c r="M94" s="131">
        <v>39977531</v>
      </c>
      <c r="N94" s="132">
        <v>2920435</v>
      </c>
      <c r="O94" s="132">
        <v>2869713</v>
      </c>
      <c r="P94" s="132">
        <v>3010855</v>
      </c>
      <c r="Q94" s="150">
        <v>3340585</v>
      </c>
      <c r="R94" s="132">
        <v>3167317</v>
      </c>
      <c r="S94" s="132">
        <v>2983775</v>
      </c>
      <c r="Z94" s="132">
        <f t="shared" si="4"/>
        <v>18292680</v>
      </c>
      <c r="AA94" s="132">
        <f t="shared" si="5"/>
        <v>21684851</v>
      </c>
    </row>
    <row r="95" spans="1:27" s="130" customFormat="1" ht="20.100000000000001" customHeight="1" x14ac:dyDescent="0.25">
      <c r="A95" s="130" t="s">
        <v>0</v>
      </c>
      <c r="B95" s="130" t="s">
        <v>70</v>
      </c>
      <c r="C95" s="130" t="s">
        <v>2</v>
      </c>
      <c r="D95" s="130" t="s">
        <v>2</v>
      </c>
      <c r="E95" s="130" t="s">
        <v>137</v>
      </c>
      <c r="F95" s="130" t="s">
        <v>73</v>
      </c>
      <c r="G95" s="130" t="s">
        <v>13</v>
      </c>
      <c r="H95" s="130" t="s">
        <v>5</v>
      </c>
      <c r="I95" s="130" t="s">
        <v>6</v>
      </c>
      <c r="J95" s="130" t="s">
        <v>7</v>
      </c>
      <c r="K95" s="130" t="s">
        <v>71</v>
      </c>
      <c r="L95" s="130" t="s">
        <v>103</v>
      </c>
      <c r="M95" s="132">
        <v>176587</v>
      </c>
      <c r="N95" s="132"/>
      <c r="O95" s="132"/>
      <c r="P95" s="132"/>
      <c r="R95" s="132"/>
      <c r="S95" s="132"/>
      <c r="T95" s="157"/>
      <c r="Z95" s="132">
        <f t="shared" si="4"/>
        <v>0</v>
      </c>
      <c r="AA95" s="132">
        <f t="shared" si="5"/>
        <v>176587</v>
      </c>
    </row>
    <row r="96" spans="1:27" s="130" customFormat="1" ht="20.100000000000001" customHeight="1" x14ac:dyDescent="0.25">
      <c r="A96" s="130" t="s">
        <v>0</v>
      </c>
      <c r="B96" s="130" t="s">
        <v>70</v>
      </c>
      <c r="C96" s="130" t="s">
        <v>2</v>
      </c>
      <c r="D96" s="130" t="s">
        <v>2</v>
      </c>
      <c r="E96" s="130" t="s">
        <v>137</v>
      </c>
      <c r="F96" s="130" t="s">
        <v>73</v>
      </c>
      <c r="G96" s="133" t="s">
        <v>909</v>
      </c>
      <c r="H96" s="130" t="s">
        <v>9</v>
      </c>
      <c r="I96" s="130" t="s">
        <v>10</v>
      </c>
      <c r="J96" s="130" t="s">
        <v>11</v>
      </c>
      <c r="K96" s="130" t="s">
        <v>71</v>
      </c>
      <c r="L96" s="130" t="s">
        <v>103</v>
      </c>
      <c r="M96" s="132" t="s">
        <v>1406</v>
      </c>
      <c r="N96" s="132"/>
      <c r="O96" s="132">
        <v>950000</v>
      </c>
      <c r="P96" s="132">
        <v>946000</v>
      </c>
      <c r="Q96" s="150">
        <v>920000</v>
      </c>
      <c r="R96" s="132"/>
      <c r="S96" s="132">
        <v>964000</v>
      </c>
      <c r="Z96" s="132">
        <f>SUM(N96:Y96)</f>
        <v>3780000</v>
      </c>
      <c r="AA96" s="132"/>
    </row>
    <row r="97" spans="1:27" s="130" customFormat="1" ht="20.100000000000001" customHeight="1" x14ac:dyDescent="0.25">
      <c r="A97" s="130" t="s">
        <v>0</v>
      </c>
      <c r="B97" s="130" t="s">
        <v>70</v>
      </c>
      <c r="C97" s="130" t="s">
        <v>2</v>
      </c>
      <c r="D97" s="130" t="s">
        <v>2</v>
      </c>
      <c r="E97" s="138" t="s">
        <v>137</v>
      </c>
      <c r="F97" s="130" t="s">
        <v>73</v>
      </c>
      <c r="G97" s="130" t="s">
        <v>13</v>
      </c>
      <c r="H97" s="130" t="s">
        <v>9</v>
      </c>
      <c r="I97" s="130" t="s">
        <v>10</v>
      </c>
      <c r="J97" s="130" t="s">
        <v>11</v>
      </c>
      <c r="K97" s="130" t="s">
        <v>71</v>
      </c>
      <c r="L97" s="130" t="s">
        <v>103</v>
      </c>
      <c r="M97" s="132">
        <v>3370905</v>
      </c>
      <c r="N97" s="132"/>
      <c r="O97" s="132"/>
      <c r="P97" s="132"/>
      <c r="Q97" s="150"/>
      <c r="R97" s="132"/>
      <c r="S97" s="132"/>
      <c r="Z97" s="132">
        <f t="shared" ref="Z97:Z128" si="6">N97+O97+P97+Q97+R97+S97+T97+U97+V97+W97+X97+Y97</f>
        <v>0</v>
      </c>
      <c r="AA97" s="132">
        <f t="shared" ref="AA97:AA128" si="7">M97-Z97</f>
        <v>3370905</v>
      </c>
    </row>
    <row r="98" spans="1:27" s="130" customFormat="1" ht="20.100000000000001" customHeight="1" x14ac:dyDescent="0.25">
      <c r="A98" s="130" t="s">
        <v>0</v>
      </c>
      <c r="B98" s="130" t="s">
        <v>70</v>
      </c>
      <c r="C98" s="130" t="s">
        <v>2</v>
      </c>
      <c r="D98" s="130" t="s">
        <v>2</v>
      </c>
      <c r="E98" s="130" t="s">
        <v>137</v>
      </c>
      <c r="F98" s="130" t="s">
        <v>73</v>
      </c>
      <c r="G98" s="130" t="s">
        <v>16</v>
      </c>
      <c r="H98" s="130" t="s">
        <v>9</v>
      </c>
      <c r="I98" s="130" t="s">
        <v>10</v>
      </c>
      <c r="J98" s="130" t="s">
        <v>11</v>
      </c>
      <c r="K98" s="130" t="s">
        <v>71</v>
      </c>
      <c r="L98" s="130" t="s">
        <v>103</v>
      </c>
      <c r="M98" s="132">
        <v>120000</v>
      </c>
      <c r="N98" s="132"/>
      <c r="O98" s="132"/>
      <c r="P98" s="132"/>
      <c r="Q98" s="150"/>
      <c r="R98" s="132"/>
      <c r="S98" s="132"/>
      <c r="Z98" s="132">
        <f t="shared" si="6"/>
        <v>0</v>
      </c>
      <c r="AA98" s="132">
        <f t="shared" si="7"/>
        <v>120000</v>
      </c>
    </row>
    <row r="99" spans="1:27" s="130" customFormat="1" ht="20.100000000000001" customHeight="1" x14ac:dyDescent="0.25">
      <c r="A99" s="130" t="s">
        <v>0</v>
      </c>
      <c r="B99" s="130" t="s">
        <v>70</v>
      </c>
      <c r="C99" s="130" t="s">
        <v>2</v>
      </c>
      <c r="D99" s="130" t="s">
        <v>2</v>
      </c>
      <c r="E99" s="130" t="s">
        <v>137</v>
      </c>
      <c r="F99" s="130" t="s">
        <v>73</v>
      </c>
      <c r="G99" s="130" t="s">
        <v>17</v>
      </c>
      <c r="H99" s="130" t="s">
        <v>9</v>
      </c>
      <c r="I99" s="130" t="s">
        <v>10</v>
      </c>
      <c r="J99" s="130" t="s">
        <v>11</v>
      </c>
      <c r="K99" s="130" t="s">
        <v>71</v>
      </c>
      <c r="L99" s="130" t="s">
        <v>103</v>
      </c>
      <c r="M99" s="132">
        <v>200000</v>
      </c>
      <c r="N99" s="132">
        <v>15000</v>
      </c>
      <c r="O99" s="132"/>
      <c r="P99" s="132"/>
      <c r="Q99" s="150"/>
      <c r="R99" s="132">
        <v>41250</v>
      </c>
      <c r="S99" s="132"/>
      <c r="Z99" s="132">
        <f t="shared" si="6"/>
        <v>56250</v>
      </c>
      <c r="AA99" s="132">
        <f t="shared" si="7"/>
        <v>143750</v>
      </c>
    </row>
    <row r="100" spans="1:27" s="130" customFormat="1" ht="20.100000000000001" customHeight="1" x14ac:dyDescent="0.25">
      <c r="A100" s="130" t="s">
        <v>0</v>
      </c>
      <c r="B100" s="130" t="s">
        <v>70</v>
      </c>
      <c r="C100" s="130" t="s">
        <v>2</v>
      </c>
      <c r="D100" s="130" t="s">
        <v>2</v>
      </c>
      <c r="E100" s="130" t="s">
        <v>137</v>
      </c>
      <c r="F100" s="130" t="s">
        <v>73</v>
      </c>
      <c r="G100" s="130" t="s">
        <v>49</v>
      </c>
      <c r="H100" s="130" t="s">
        <v>5</v>
      </c>
      <c r="I100" s="130" t="s">
        <v>6</v>
      </c>
      <c r="J100" s="130" t="s">
        <v>7</v>
      </c>
      <c r="K100" s="130" t="s">
        <v>71</v>
      </c>
      <c r="L100" s="130" t="s">
        <v>103</v>
      </c>
      <c r="M100" s="132">
        <v>159845963</v>
      </c>
      <c r="N100" s="132"/>
      <c r="O100" s="132">
        <v>15330497.15</v>
      </c>
      <c r="P100" s="132">
        <v>15931811.720000001</v>
      </c>
      <c r="Q100" s="132">
        <v>15868872.49</v>
      </c>
      <c r="R100" s="132">
        <v>14105190.449999999</v>
      </c>
      <c r="S100" s="132">
        <v>15697475.1</v>
      </c>
      <c r="Z100" s="132">
        <f t="shared" si="6"/>
        <v>76933846.909999996</v>
      </c>
      <c r="AA100" s="132">
        <f t="shared" si="7"/>
        <v>82912116.090000004</v>
      </c>
    </row>
    <row r="101" spans="1:27" s="130" customFormat="1" ht="20.100000000000001" customHeight="1" x14ac:dyDescent="0.25">
      <c r="A101" s="130" t="s">
        <v>0</v>
      </c>
      <c r="B101" s="130" t="s">
        <v>70</v>
      </c>
      <c r="C101" s="130" t="s">
        <v>2</v>
      </c>
      <c r="D101" s="130" t="s">
        <v>2</v>
      </c>
      <c r="E101" s="130" t="s">
        <v>137</v>
      </c>
      <c r="F101" s="130" t="s">
        <v>73</v>
      </c>
      <c r="G101" s="130" t="s">
        <v>53</v>
      </c>
      <c r="H101" s="130" t="s">
        <v>9</v>
      </c>
      <c r="I101" s="130" t="s">
        <v>10</v>
      </c>
      <c r="J101" s="130" t="s">
        <v>11</v>
      </c>
      <c r="K101" s="130" t="s">
        <v>71</v>
      </c>
      <c r="L101" s="130" t="s">
        <v>103</v>
      </c>
      <c r="M101" s="132">
        <v>30000</v>
      </c>
      <c r="N101" s="132"/>
      <c r="O101" s="132"/>
      <c r="P101" s="132"/>
      <c r="Q101" s="150"/>
      <c r="R101" s="132"/>
      <c r="S101" s="132">
        <v>7600</v>
      </c>
      <c r="Z101" s="132">
        <f t="shared" si="6"/>
        <v>7600</v>
      </c>
      <c r="AA101" s="132">
        <f t="shared" si="7"/>
        <v>22400</v>
      </c>
    </row>
    <row r="102" spans="1:27" s="130" customFormat="1" ht="20.100000000000001" customHeight="1" x14ac:dyDescent="0.25">
      <c r="A102" s="130" t="s">
        <v>0</v>
      </c>
      <c r="B102" s="130" t="s">
        <v>70</v>
      </c>
      <c r="C102" s="130" t="s">
        <v>2</v>
      </c>
      <c r="D102" s="130" t="s">
        <v>2</v>
      </c>
      <c r="E102" s="130" t="s">
        <v>137</v>
      </c>
      <c r="F102" s="130" t="s">
        <v>73</v>
      </c>
      <c r="G102" s="130" t="s">
        <v>26</v>
      </c>
      <c r="H102" s="130" t="s">
        <v>9</v>
      </c>
      <c r="I102" s="130" t="s">
        <v>10</v>
      </c>
      <c r="J102" s="130" t="s">
        <v>11</v>
      </c>
      <c r="K102" s="130" t="s">
        <v>71</v>
      </c>
      <c r="L102" s="130" t="s">
        <v>103</v>
      </c>
      <c r="M102" s="132">
        <v>6000</v>
      </c>
      <c r="N102" s="132"/>
      <c r="O102" s="132"/>
      <c r="P102" s="132"/>
      <c r="Q102" s="150"/>
      <c r="R102" s="132"/>
      <c r="Z102" s="132">
        <f t="shared" si="6"/>
        <v>0</v>
      </c>
      <c r="AA102" s="132">
        <f t="shared" si="7"/>
        <v>6000</v>
      </c>
    </row>
    <row r="103" spans="1:27" s="130" customFormat="1" ht="20.100000000000001" customHeight="1" x14ac:dyDescent="0.25">
      <c r="A103" s="130" t="s">
        <v>0</v>
      </c>
      <c r="B103" s="130" t="s">
        <v>70</v>
      </c>
      <c r="C103" s="130" t="s">
        <v>2</v>
      </c>
      <c r="D103" s="130" t="s">
        <v>2</v>
      </c>
      <c r="E103" s="130" t="s">
        <v>137</v>
      </c>
      <c r="F103" s="130" t="s">
        <v>73</v>
      </c>
      <c r="G103" s="130" t="s">
        <v>74</v>
      </c>
      <c r="H103" s="130" t="s">
        <v>9</v>
      </c>
      <c r="I103" s="130" t="s">
        <v>10</v>
      </c>
      <c r="J103" s="130" t="s">
        <v>11</v>
      </c>
      <c r="K103" s="130" t="s">
        <v>71</v>
      </c>
      <c r="L103" s="130" t="s">
        <v>103</v>
      </c>
      <c r="M103" s="132">
        <v>120000</v>
      </c>
      <c r="N103" s="132"/>
      <c r="O103" s="132"/>
      <c r="P103" s="132">
        <v>24300</v>
      </c>
      <c r="Q103" s="150"/>
      <c r="R103" s="132"/>
      <c r="Z103" s="132">
        <f t="shared" si="6"/>
        <v>24300</v>
      </c>
      <c r="AA103" s="132">
        <f t="shared" si="7"/>
        <v>95700</v>
      </c>
    </row>
    <row r="104" spans="1:27" s="130" customFormat="1" ht="20.100000000000001" customHeight="1" x14ac:dyDescent="0.25">
      <c r="A104" s="130" t="s">
        <v>0</v>
      </c>
      <c r="B104" s="130" t="s">
        <v>70</v>
      </c>
      <c r="C104" s="130" t="s">
        <v>2</v>
      </c>
      <c r="D104" s="130" t="s">
        <v>2</v>
      </c>
      <c r="E104" s="130" t="s">
        <v>137</v>
      </c>
      <c r="F104" s="130" t="s">
        <v>73</v>
      </c>
      <c r="G104" s="130" t="s">
        <v>75</v>
      </c>
      <c r="H104" s="130" t="s">
        <v>9</v>
      </c>
      <c r="I104" s="130" t="s">
        <v>10</v>
      </c>
      <c r="J104" s="130" t="s">
        <v>11</v>
      </c>
      <c r="K104" s="130" t="s">
        <v>71</v>
      </c>
      <c r="L104" s="130" t="s">
        <v>103</v>
      </c>
      <c r="M104" s="132">
        <v>400000</v>
      </c>
      <c r="N104" s="132">
        <v>54240</v>
      </c>
      <c r="O104" s="132">
        <v>66516</v>
      </c>
      <c r="P104" s="132">
        <v>116095</v>
      </c>
      <c r="Q104" s="150">
        <v>36913</v>
      </c>
      <c r="R104" s="132">
        <v>11475</v>
      </c>
      <c r="S104" s="132">
        <v>91756</v>
      </c>
      <c r="Z104" s="132">
        <f t="shared" si="6"/>
        <v>376995</v>
      </c>
      <c r="AA104" s="132">
        <f t="shared" si="7"/>
        <v>23005</v>
      </c>
    </row>
    <row r="105" spans="1:27" s="130" customFormat="1" ht="20.100000000000001" customHeight="1" x14ac:dyDescent="0.25">
      <c r="A105" s="130" t="s">
        <v>0</v>
      </c>
      <c r="B105" s="130" t="s">
        <v>70</v>
      </c>
      <c r="C105" s="130" t="s">
        <v>2</v>
      </c>
      <c r="D105" s="130" t="s">
        <v>2</v>
      </c>
      <c r="E105" s="130" t="s">
        <v>137</v>
      </c>
      <c r="F105" s="130" t="s">
        <v>73</v>
      </c>
      <c r="G105" s="130" t="s">
        <v>76</v>
      </c>
      <c r="H105" s="130" t="s">
        <v>9</v>
      </c>
      <c r="I105" s="130" t="s">
        <v>10</v>
      </c>
      <c r="J105" s="130" t="s">
        <v>11</v>
      </c>
      <c r="K105" s="130" t="s">
        <v>71</v>
      </c>
      <c r="L105" s="130" t="s">
        <v>103</v>
      </c>
      <c r="M105" s="132">
        <v>60000</v>
      </c>
      <c r="N105" s="132">
        <v>17100</v>
      </c>
      <c r="O105" s="132"/>
      <c r="P105" s="132">
        <v>12656</v>
      </c>
      <c r="Q105" s="150"/>
      <c r="R105" s="132"/>
      <c r="Z105" s="132">
        <f t="shared" si="6"/>
        <v>29756</v>
      </c>
      <c r="AA105" s="132">
        <f t="shared" si="7"/>
        <v>30244</v>
      </c>
    </row>
    <row r="106" spans="1:27" s="130" customFormat="1" ht="20.100000000000001" customHeight="1" x14ac:dyDescent="0.25">
      <c r="A106" s="130" t="s">
        <v>0</v>
      </c>
      <c r="B106" s="130" t="s">
        <v>70</v>
      </c>
      <c r="C106" s="130" t="s">
        <v>2</v>
      </c>
      <c r="D106" s="130" t="s">
        <v>2</v>
      </c>
      <c r="E106" s="130" t="s">
        <v>137</v>
      </c>
      <c r="F106" s="130" t="s">
        <v>73</v>
      </c>
      <c r="G106" s="130" t="s">
        <v>72</v>
      </c>
      <c r="H106" s="130" t="s">
        <v>9</v>
      </c>
      <c r="I106" s="130" t="s">
        <v>10</v>
      </c>
      <c r="J106" s="130" t="s">
        <v>11</v>
      </c>
      <c r="K106" s="130" t="s">
        <v>71</v>
      </c>
      <c r="L106" s="130" t="s">
        <v>103</v>
      </c>
      <c r="M106" s="132">
        <v>100000</v>
      </c>
      <c r="N106" s="132"/>
      <c r="O106" s="132">
        <v>15927</v>
      </c>
      <c r="P106" s="132"/>
      <c r="Q106" s="150"/>
      <c r="R106" s="132"/>
      <c r="Z106" s="132">
        <f t="shared" si="6"/>
        <v>15927</v>
      </c>
      <c r="AA106" s="132">
        <f t="shared" si="7"/>
        <v>84073</v>
      </c>
    </row>
    <row r="107" spans="1:27" s="130" customFormat="1" ht="20.100000000000001" customHeight="1" x14ac:dyDescent="0.25">
      <c r="A107" s="130" t="s">
        <v>0</v>
      </c>
      <c r="B107" s="130" t="s">
        <v>70</v>
      </c>
      <c r="C107" s="130" t="s">
        <v>2</v>
      </c>
      <c r="D107" s="130" t="s">
        <v>2</v>
      </c>
      <c r="E107" s="130" t="s">
        <v>137</v>
      </c>
      <c r="F107" s="130" t="s">
        <v>73</v>
      </c>
      <c r="G107" s="130" t="s">
        <v>77</v>
      </c>
      <c r="H107" s="130" t="s">
        <v>9</v>
      </c>
      <c r="I107" s="130" t="s">
        <v>10</v>
      </c>
      <c r="J107" s="130" t="s">
        <v>11</v>
      </c>
      <c r="K107" s="130" t="s">
        <v>71</v>
      </c>
      <c r="L107" s="130" t="s">
        <v>103</v>
      </c>
      <c r="M107" s="132">
        <v>300000</v>
      </c>
      <c r="N107" s="132"/>
      <c r="O107" s="132"/>
      <c r="P107" s="132"/>
      <c r="Q107" s="150"/>
      <c r="R107" s="132"/>
      <c r="Z107" s="132">
        <f t="shared" si="6"/>
        <v>0</v>
      </c>
      <c r="AA107" s="132">
        <f t="shared" si="7"/>
        <v>300000</v>
      </c>
    </row>
    <row r="108" spans="1:27" s="130" customFormat="1" ht="20.100000000000001" customHeight="1" x14ac:dyDescent="0.25">
      <c r="A108" s="130" t="s">
        <v>0</v>
      </c>
      <c r="B108" s="130" t="s">
        <v>70</v>
      </c>
      <c r="C108" s="130" t="s">
        <v>2</v>
      </c>
      <c r="D108" s="130" t="s">
        <v>2</v>
      </c>
      <c r="E108" s="130" t="s">
        <v>137</v>
      </c>
      <c r="F108" s="130" t="s">
        <v>73</v>
      </c>
      <c r="G108" s="130" t="s">
        <v>36</v>
      </c>
      <c r="H108" s="130" t="s">
        <v>9</v>
      </c>
      <c r="I108" s="130" t="s">
        <v>10</v>
      </c>
      <c r="J108" s="130" t="s">
        <v>11</v>
      </c>
      <c r="K108" s="130" t="s">
        <v>71</v>
      </c>
      <c r="L108" s="130" t="s">
        <v>103</v>
      </c>
      <c r="M108" s="132">
        <v>10000</v>
      </c>
      <c r="N108" s="132"/>
      <c r="O108" s="132"/>
      <c r="P108" s="132"/>
      <c r="Q108" s="150">
        <v>2489</v>
      </c>
      <c r="R108" s="132"/>
      <c r="Z108" s="132">
        <f t="shared" si="6"/>
        <v>2489</v>
      </c>
      <c r="AA108" s="132">
        <f t="shared" si="7"/>
        <v>7511</v>
      </c>
    </row>
    <row r="109" spans="1:27" s="130" customFormat="1" ht="20.100000000000001" customHeight="1" x14ac:dyDescent="0.25">
      <c r="A109" s="130" t="s">
        <v>0</v>
      </c>
      <c r="B109" s="130" t="s">
        <v>70</v>
      </c>
      <c r="C109" s="130" t="s">
        <v>2</v>
      </c>
      <c r="D109" s="130" t="s">
        <v>2</v>
      </c>
      <c r="E109" s="130" t="s">
        <v>137</v>
      </c>
      <c r="F109" s="130" t="s">
        <v>73</v>
      </c>
      <c r="G109" s="130" t="s">
        <v>37</v>
      </c>
      <c r="H109" s="130" t="s">
        <v>9</v>
      </c>
      <c r="I109" s="130" t="s">
        <v>10</v>
      </c>
      <c r="J109" s="130" t="s">
        <v>11</v>
      </c>
      <c r="K109" s="130" t="s">
        <v>71</v>
      </c>
      <c r="L109" s="130" t="s">
        <v>103</v>
      </c>
      <c r="M109" s="132">
        <v>3000</v>
      </c>
      <c r="N109" s="132"/>
      <c r="O109" s="132"/>
      <c r="P109" s="132"/>
      <c r="Q109" s="150"/>
      <c r="R109" s="132"/>
      <c r="Z109" s="132">
        <f t="shared" si="6"/>
        <v>0</v>
      </c>
      <c r="AA109" s="132">
        <f t="shared" si="7"/>
        <v>3000</v>
      </c>
    </row>
    <row r="110" spans="1:27" s="130" customFormat="1" ht="20.100000000000001" customHeight="1" x14ac:dyDescent="0.25">
      <c r="A110" s="130" t="s">
        <v>0</v>
      </c>
      <c r="B110" s="130" t="s">
        <v>70</v>
      </c>
      <c r="C110" s="130" t="s">
        <v>2</v>
      </c>
      <c r="D110" s="130" t="s">
        <v>2</v>
      </c>
      <c r="E110" s="130" t="s">
        <v>137</v>
      </c>
      <c r="F110" s="130" t="s">
        <v>73</v>
      </c>
      <c r="G110" s="130" t="s">
        <v>38</v>
      </c>
      <c r="H110" s="130" t="s">
        <v>9</v>
      </c>
      <c r="I110" s="130" t="s">
        <v>10</v>
      </c>
      <c r="J110" s="130" t="s">
        <v>11</v>
      </c>
      <c r="K110" s="130" t="s">
        <v>71</v>
      </c>
      <c r="L110" s="130" t="s">
        <v>103</v>
      </c>
      <c r="M110" s="132">
        <v>1200</v>
      </c>
      <c r="N110" s="132"/>
      <c r="O110" s="132"/>
      <c r="P110" s="132"/>
      <c r="Q110" s="150"/>
      <c r="R110" s="132"/>
      <c r="Z110" s="132">
        <f t="shared" si="6"/>
        <v>0</v>
      </c>
      <c r="AA110" s="132">
        <f t="shared" si="7"/>
        <v>1200</v>
      </c>
    </row>
    <row r="111" spans="1:27" s="130" customFormat="1" ht="20.100000000000001" customHeight="1" x14ac:dyDescent="0.25">
      <c r="A111" s="130" t="s">
        <v>0</v>
      </c>
      <c r="B111" s="130" t="s">
        <v>70</v>
      </c>
      <c r="C111" s="130" t="s">
        <v>2</v>
      </c>
      <c r="D111" s="130" t="s">
        <v>2</v>
      </c>
      <c r="E111" s="130" t="s">
        <v>137</v>
      </c>
      <c r="F111" s="130" t="s">
        <v>73</v>
      </c>
      <c r="G111" s="130" t="s">
        <v>39</v>
      </c>
      <c r="H111" s="130" t="s">
        <v>9</v>
      </c>
      <c r="I111" s="130" t="s">
        <v>10</v>
      </c>
      <c r="J111" s="130" t="s">
        <v>11</v>
      </c>
      <c r="K111" s="130" t="s">
        <v>71</v>
      </c>
      <c r="L111" s="130" t="s">
        <v>103</v>
      </c>
      <c r="M111" s="132">
        <v>350849</v>
      </c>
      <c r="N111" s="132">
        <v>309010</v>
      </c>
      <c r="O111" s="132">
        <v>138736</v>
      </c>
      <c r="P111" s="132">
        <v>247669</v>
      </c>
      <c r="Q111" s="150">
        <v>298967</v>
      </c>
      <c r="R111" s="132">
        <v>229930</v>
      </c>
      <c r="S111" s="132">
        <v>296848</v>
      </c>
      <c r="Z111" s="132">
        <f t="shared" si="6"/>
        <v>1521160</v>
      </c>
      <c r="AA111" s="132">
        <f t="shared" si="7"/>
        <v>-1170311</v>
      </c>
    </row>
    <row r="112" spans="1:27" s="130" customFormat="1" ht="20.100000000000001" customHeight="1" x14ac:dyDescent="0.25">
      <c r="A112" s="130" t="s">
        <v>0</v>
      </c>
      <c r="B112" s="130" t="s">
        <v>70</v>
      </c>
      <c r="C112" s="130" t="s">
        <v>2</v>
      </c>
      <c r="D112" s="130" t="s">
        <v>2</v>
      </c>
      <c r="E112" s="130" t="s">
        <v>137</v>
      </c>
      <c r="F112" s="130" t="s">
        <v>73</v>
      </c>
      <c r="G112" s="130" t="s">
        <v>40</v>
      </c>
      <c r="H112" s="130" t="s">
        <v>9</v>
      </c>
      <c r="I112" s="130" t="s">
        <v>10</v>
      </c>
      <c r="J112" s="130" t="s">
        <v>11</v>
      </c>
      <c r="K112" s="130" t="s">
        <v>71</v>
      </c>
      <c r="L112" s="130" t="s">
        <v>103</v>
      </c>
      <c r="M112" s="132">
        <v>715049</v>
      </c>
      <c r="N112" s="132"/>
      <c r="O112" s="132"/>
      <c r="P112" s="132"/>
      <c r="Q112" s="150"/>
      <c r="R112" s="132"/>
      <c r="Z112" s="132">
        <f t="shared" si="6"/>
        <v>0</v>
      </c>
      <c r="AA112" s="132">
        <f t="shared" si="7"/>
        <v>715049</v>
      </c>
    </row>
    <row r="113" spans="1:28" s="130" customFormat="1" ht="20.100000000000001" customHeight="1" x14ac:dyDescent="0.25">
      <c r="A113" s="130" t="s">
        <v>0</v>
      </c>
      <c r="B113" s="130" t="s">
        <v>70</v>
      </c>
      <c r="C113" s="130" t="s">
        <v>2</v>
      </c>
      <c r="D113" s="130" t="s">
        <v>2</v>
      </c>
      <c r="E113" s="130" t="s">
        <v>137</v>
      </c>
      <c r="F113" s="130" t="s">
        <v>73</v>
      </c>
      <c r="G113" s="130" t="s">
        <v>78</v>
      </c>
      <c r="H113" s="130" t="s">
        <v>9</v>
      </c>
      <c r="I113" s="130" t="s">
        <v>10</v>
      </c>
      <c r="J113" s="130" t="s">
        <v>11</v>
      </c>
      <c r="K113" s="130" t="s">
        <v>71</v>
      </c>
      <c r="L113" s="130" t="s">
        <v>103</v>
      </c>
      <c r="M113" s="132">
        <v>360000</v>
      </c>
      <c r="N113" s="132"/>
      <c r="O113" s="132">
        <v>26352</v>
      </c>
      <c r="P113" s="132"/>
      <c r="Q113" s="150"/>
      <c r="R113" s="132">
        <v>5017</v>
      </c>
      <c r="Z113" s="132">
        <f t="shared" si="6"/>
        <v>31369</v>
      </c>
      <c r="AA113" s="132">
        <f t="shared" si="7"/>
        <v>328631</v>
      </c>
    </row>
    <row r="114" spans="1:28" s="130" customFormat="1" ht="20.100000000000001" customHeight="1" x14ac:dyDescent="0.25">
      <c r="A114" s="130" t="s">
        <v>0</v>
      </c>
      <c r="B114" s="130" t="s">
        <v>70</v>
      </c>
      <c r="C114" s="130" t="s">
        <v>2</v>
      </c>
      <c r="D114" s="130" t="s">
        <v>2</v>
      </c>
      <c r="E114" s="130" t="s">
        <v>137</v>
      </c>
      <c r="F114" s="130" t="s">
        <v>73</v>
      </c>
      <c r="G114" s="130" t="s">
        <v>79</v>
      </c>
      <c r="H114" s="130" t="s">
        <v>9</v>
      </c>
      <c r="I114" s="130" t="s">
        <v>10</v>
      </c>
      <c r="J114" s="130" t="s">
        <v>11</v>
      </c>
      <c r="K114" s="130" t="s">
        <v>71</v>
      </c>
      <c r="L114" s="130" t="s">
        <v>103</v>
      </c>
      <c r="M114" s="132">
        <v>35000</v>
      </c>
      <c r="N114" s="132"/>
      <c r="O114" s="132">
        <v>277298</v>
      </c>
      <c r="P114" s="132"/>
      <c r="Q114" s="150">
        <v>675832</v>
      </c>
      <c r="R114" s="132"/>
      <c r="Z114" s="132">
        <f t="shared" si="6"/>
        <v>953130</v>
      </c>
      <c r="AA114" s="132">
        <f t="shared" si="7"/>
        <v>-918130</v>
      </c>
    </row>
    <row r="115" spans="1:28" s="130" customFormat="1" ht="20.100000000000001" customHeight="1" x14ac:dyDescent="0.25">
      <c r="A115" s="130" t="s">
        <v>0</v>
      </c>
      <c r="B115" s="130" t="s">
        <v>70</v>
      </c>
      <c r="C115" s="130" t="s">
        <v>2</v>
      </c>
      <c r="D115" s="130" t="s">
        <v>2</v>
      </c>
      <c r="E115" s="139" t="s">
        <v>137</v>
      </c>
      <c r="F115" s="130" t="s">
        <v>73</v>
      </c>
      <c r="G115" s="130" t="s">
        <v>80</v>
      </c>
      <c r="H115" s="130" t="s">
        <v>9</v>
      </c>
      <c r="I115" s="130" t="s">
        <v>10</v>
      </c>
      <c r="J115" s="130" t="s">
        <v>11</v>
      </c>
      <c r="K115" s="130" t="s">
        <v>71</v>
      </c>
      <c r="L115" s="130" t="s">
        <v>103</v>
      </c>
      <c r="M115" s="132">
        <v>100000</v>
      </c>
      <c r="N115" s="132"/>
      <c r="O115" s="132"/>
      <c r="P115" s="132">
        <v>39696</v>
      </c>
      <c r="Q115" s="150"/>
      <c r="R115" s="132"/>
      <c r="Z115" s="132">
        <f t="shared" si="6"/>
        <v>39696</v>
      </c>
      <c r="AA115" s="132">
        <f t="shared" si="7"/>
        <v>60304</v>
      </c>
    </row>
    <row r="116" spans="1:28" s="130" customFormat="1" ht="20.100000000000001" customHeight="1" x14ac:dyDescent="0.25">
      <c r="A116" s="130" t="s">
        <v>0</v>
      </c>
      <c r="B116" s="130" t="s">
        <v>70</v>
      </c>
      <c r="C116" s="130" t="s">
        <v>2</v>
      </c>
      <c r="D116" s="130" t="s">
        <v>2</v>
      </c>
      <c r="E116" s="130" t="s">
        <v>137</v>
      </c>
      <c r="F116" s="130" t="s">
        <v>73</v>
      </c>
      <c r="G116" s="130" t="s">
        <v>81</v>
      </c>
      <c r="H116" s="130" t="s">
        <v>9</v>
      </c>
      <c r="I116" s="130" t="s">
        <v>10</v>
      </c>
      <c r="J116" s="130" t="s">
        <v>11</v>
      </c>
      <c r="K116" s="130" t="s">
        <v>71</v>
      </c>
      <c r="L116" s="130" t="s">
        <v>103</v>
      </c>
      <c r="M116" s="132">
        <v>800000</v>
      </c>
      <c r="N116" s="132"/>
      <c r="O116" s="132"/>
      <c r="P116" s="132">
        <v>3325</v>
      </c>
      <c r="Q116" s="150">
        <v>17947</v>
      </c>
      <c r="R116" s="132">
        <v>220</v>
      </c>
      <c r="S116" s="132">
        <v>8153</v>
      </c>
      <c r="Z116" s="132">
        <f t="shared" si="6"/>
        <v>29645</v>
      </c>
      <c r="AA116" s="132">
        <f t="shared" si="7"/>
        <v>770355</v>
      </c>
    </row>
    <row r="117" spans="1:28" s="130" customFormat="1" ht="20.100000000000001" customHeight="1" x14ac:dyDescent="0.25">
      <c r="A117" s="130" t="s">
        <v>0</v>
      </c>
      <c r="B117" s="130" t="s">
        <v>70</v>
      </c>
      <c r="C117" s="130" t="s">
        <v>2</v>
      </c>
      <c r="D117" s="130" t="s">
        <v>2</v>
      </c>
      <c r="E117" s="135" t="s">
        <v>137</v>
      </c>
      <c r="F117" s="130" t="s">
        <v>73</v>
      </c>
      <c r="G117" s="130" t="s">
        <v>82</v>
      </c>
      <c r="H117" s="130" t="s">
        <v>9</v>
      </c>
      <c r="I117" s="130" t="s">
        <v>10</v>
      </c>
      <c r="J117" s="130" t="s">
        <v>11</v>
      </c>
      <c r="K117" s="130" t="s">
        <v>71</v>
      </c>
      <c r="L117" s="135" t="s">
        <v>103</v>
      </c>
      <c r="M117" s="132">
        <v>100000</v>
      </c>
      <c r="N117" s="132"/>
      <c r="O117" s="132"/>
      <c r="P117" s="132">
        <v>103</v>
      </c>
      <c r="Q117" s="150">
        <v>60702</v>
      </c>
      <c r="R117" s="132"/>
      <c r="Z117" s="132">
        <f t="shared" si="6"/>
        <v>60805</v>
      </c>
      <c r="AA117" s="132">
        <f t="shared" si="7"/>
        <v>39195</v>
      </c>
    </row>
    <row r="118" spans="1:28" s="130" customFormat="1" ht="20.100000000000001" customHeight="1" x14ac:dyDescent="0.25">
      <c r="A118" s="130" t="s">
        <v>0</v>
      </c>
      <c r="B118" s="130" t="s">
        <v>70</v>
      </c>
      <c r="C118" s="130" t="s">
        <v>2</v>
      </c>
      <c r="D118" s="130" t="s">
        <v>2</v>
      </c>
      <c r="E118" s="130" t="s">
        <v>137</v>
      </c>
      <c r="F118" s="130" t="s">
        <v>73</v>
      </c>
      <c r="G118" s="130" t="s">
        <v>83</v>
      </c>
      <c r="H118" s="130" t="s">
        <v>9</v>
      </c>
      <c r="I118" s="130" t="s">
        <v>10</v>
      </c>
      <c r="J118" s="130" t="s">
        <v>11</v>
      </c>
      <c r="K118" s="130" t="s">
        <v>71</v>
      </c>
      <c r="L118" s="135" t="s">
        <v>103</v>
      </c>
      <c r="M118" s="132">
        <v>3300000</v>
      </c>
      <c r="N118" s="132">
        <v>152734</v>
      </c>
      <c r="O118" s="132">
        <v>512644</v>
      </c>
      <c r="P118" s="132">
        <v>825231</v>
      </c>
      <c r="Q118" s="150">
        <v>247566</v>
      </c>
      <c r="R118" s="132">
        <v>128468</v>
      </c>
      <c r="S118" s="132">
        <v>674384</v>
      </c>
      <c r="Z118" s="132">
        <f t="shared" si="6"/>
        <v>2541027</v>
      </c>
      <c r="AA118" s="132">
        <f t="shared" si="7"/>
        <v>758973</v>
      </c>
    </row>
    <row r="119" spans="1:28" s="130" customFormat="1" ht="20.100000000000001" customHeight="1" x14ac:dyDescent="0.25">
      <c r="A119" s="140" t="s">
        <v>0</v>
      </c>
      <c r="B119" s="140" t="s">
        <v>70</v>
      </c>
      <c r="C119" s="140" t="s">
        <v>2</v>
      </c>
      <c r="D119" s="140" t="s">
        <v>84</v>
      </c>
      <c r="E119" s="141">
        <v>12500</v>
      </c>
      <c r="F119" s="140" t="s">
        <v>85</v>
      </c>
      <c r="G119" s="140" t="s">
        <v>83</v>
      </c>
      <c r="H119" s="140" t="s">
        <v>5</v>
      </c>
      <c r="I119" s="140" t="s">
        <v>6</v>
      </c>
      <c r="J119" s="140" t="s">
        <v>7</v>
      </c>
      <c r="K119" s="140" t="s">
        <v>71</v>
      </c>
      <c r="L119" s="140" t="s">
        <v>103</v>
      </c>
      <c r="M119" s="142">
        <v>39500000</v>
      </c>
      <c r="N119" s="132"/>
      <c r="O119" s="132">
        <v>533898</v>
      </c>
      <c r="P119" s="132">
        <v>603083</v>
      </c>
      <c r="R119" s="132">
        <v>953062.67</v>
      </c>
      <c r="S119" s="132">
        <v>575916.93999999994</v>
      </c>
      <c r="U119" s="132"/>
      <c r="Z119" s="132">
        <f>SUBTOTAL(9,O119:Y119)</f>
        <v>2665960.61</v>
      </c>
      <c r="AA119" s="132">
        <f t="shared" si="7"/>
        <v>36834039.390000001</v>
      </c>
      <c r="AB119" s="130">
        <f>SUBTOTAL(9,N119:Z119)</f>
        <v>2665960.61</v>
      </c>
    </row>
    <row r="120" spans="1:28" s="130" customFormat="1" ht="20.100000000000001" customHeight="1" x14ac:dyDescent="0.25">
      <c r="A120" s="140" t="s">
        <v>0</v>
      </c>
      <c r="B120" s="140" t="s">
        <v>70</v>
      </c>
      <c r="C120" s="140" t="s">
        <v>2</v>
      </c>
      <c r="D120" s="140" t="s">
        <v>84</v>
      </c>
      <c r="E120" s="141">
        <v>12500</v>
      </c>
      <c r="F120" s="140" t="s">
        <v>86</v>
      </c>
      <c r="G120" s="140" t="s">
        <v>87</v>
      </c>
      <c r="H120" s="140" t="s">
        <v>5</v>
      </c>
      <c r="I120" s="140" t="s">
        <v>6</v>
      </c>
      <c r="J120" s="140" t="s">
        <v>7</v>
      </c>
      <c r="K120" s="140" t="s">
        <v>71</v>
      </c>
      <c r="L120" s="140" t="s">
        <v>103</v>
      </c>
      <c r="M120" s="142">
        <v>500000</v>
      </c>
      <c r="N120" s="132"/>
      <c r="O120" s="132"/>
      <c r="P120" s="132"/>
      <c r="R120" s="132"/>
      <c r="Z120" s="132">
        <f t="shared" si="6"/>
        <v>0</v>
      </c>
      <c r="AA120" s="132">
        <f t="shared" si="7"/>
        <v>500000</v>
      </c>
    </row>
    <row r="121" spans="1:28" s="130" customFormat="1" ht="20.100000000000001" customHeight="1" x14ac:dyDescent="0.25">
      <c r="A121" s="129" t="s">
        <v>0</v>
      </c>
      <c r="B121" s="129" t="s">
        <v>88</v>
      </c>
      <c r="C121" s="129" t="s">
        <v>2</v>
      </c>
      <c r="D121" s="129" t="s">
        <v>2</v>
      </c>
      <c r="E121" s="129" t="s">
        <v>137</v>
      </c>
      <c r="F121" s="129" t="s">
        <v>89</v>
      </c>
      <c r="G121" s="129" t="s">
        <v>4</v>
      </c>
      <c r="H121" s="129" t="s">
        <v>5</v>
      </c>
      <c r="I121" s="129" t="s">
        <v>6</v>
      </c>
      <c r="J121" s="129" t="s">
        <v>7</v>
      </c>
      <c r="K121" s="129" t="s">
        <v>90</v>
      </c>
      <c r="L121" s="129" t="s">
        <v>103</v>
      </c>
      <c r="M121" s="131">
        <v>2591242</v>
      </c>
      <c r="N121" s="132">
        <v>159566</v>
      </c>
      <c r="O121" s="132">
        <v>159565.75</v>
      </c>
      <c r="P121" s="132"/>
      <c r="Q121" s="132">
        <v>100661.97</v>
      </c>
      <c r="R121" s="132">
        <v>86729.72</v>
      </c>
      <c r="T121" s="157"/>
      <c r="Z121" s="132">
        <f t="shared" si="6"/>
        <v>506523.43999999994</v>
      </c>
      <c r="AA121" s="132">
        <f t="shared" si="7"/>
        <v>2084718.56</v>
      </c>
    </row>
    <row r="122" spans="1:28" s="130" customFormat="1" ht="20.100000000000001" customHeight="1" x14ac:dyDescent="0.25">
      <c r="A122" s="130" t="s">
        <v>0</v>
      </c>
      <c r="B122" s="130" t="s">
        <v>88</v>
      </c>
      <c r="C122" s="130" t="s">
        <v>2</v>
      </c>
      <c r="D122" s="130" t="s">
        <v>2</v>
      </c>
      <c r="E122" s="130" t="s">
        <v>137</v>
      </c>
      <c r="F122" s="130" t="s">
        <v>89</v>
      </c>
      <c r="G122" s="129" t="s">
        <v>4</v>
      </c>
      <c r="H122" s="130" t="s">
        <v>9</v>
      </c>
      <c r="I122" s="130" t="s">
        <v>10</v>
      </c>
      <c r="J122" s="130" t="s">
        <v>11</v>
      </c>
      <c r="K122" s="130" t="s">
        <v>90</v>
      </c>
      <c r="L122" s="130" t="s">
        <v>103</v>
      </c>
      <c r="M122" s="131">
        <v>4208671</v>
      </c>
      <c r="N122" s="132">
        <v>224092</v>
      </c>
      <c r="O122" s="132">
        <v>224092</v>
      </c>
      <c r="P122" s="132">
        <v>229042</v>
      </c>
      <c r="Q122" s="150">
        <v>138516</v>
      </c>
      <c r="R122" s="132">
        <v>138467</v>
      </c>
      <c r="S122" s="132">
        <v>386180</v>
      </c>
      <c r="Z122" s="132">
        <f t="shared" si="6"/>
        <v>1340389</v>
      </c>
      <c r="AA122" s="132">
        <f t="shared" si="7"/>
        <v>2868282</v>
      </c>
    </row>
    <row r="123" spans="1:28" s="130" customFormat="1" ht="20.100000000000001" customHeight="1" x14ac:dyDescent="0.25">
      <c r="A123" s="130" t="s">
        <v>0</v>
      </c>
      <c r="B123" s="130" t="s">
        <v>88</v>
      </c>
      <c r="C123" s="130" t="s">
        <v>2</v>
      </c>
      <c r="D123" s="130" t="s">
        <v>2</v>
      </c>
      <c r="E123" s="130" t="s">
        <v>137</v>
      </c>
      <c r="F123" s="130" t="s">
        <v>89</v>
      </c>
      <c r="G123" s="130" t="s">
        <v>13</v>
      </c>
      <c r="H123" s="130" t="s">
        <v>5</v>
      </c>
      <c r="I123" s="130" t="s">
        <v>6</v>
      </c>
      <c r="J123" s="130" t="s">
        <v>7</v>
      </c>
      <c r="K123" s="130" t="s">
        <v>90</v>
      </c>
      <c r="L123" s="135" t="s">
        <v>103</v>
      </c>
      <c r="M123" s="132">
        <v>176587</v>
      </c>
      <c r="N123" s="132"/>
      <c r="O123" s="132"/>
      <c r="P123" s="132"/>
      <c r="R123" s="132"/>
      <c r="Z123" s="132">
        <f t="shared" si="6"/>
        <v>0</v>
      </c>
      <c r="AA123" s="132">
        <f t="shared" si="7"/>
        <v>176587</v>
      </c>
    </row>
    <row r="124" spans="1:28" s="130" customFormat="1" ht="20.100000000000001" customHeight="1" x14ac:dyDescent="0.25">
      <c r="A124" s="130" t="s">
        <v>0</v>
      </c>
      <c r="B124" s="130" t="s">
        <v>88</v>
      </c>
      <c r="C124" s="130" t="s">
        <v>2</v>
      </c>
      <c r="D124" s="130" t="s">
        <v>2</v>
      </c>
      <c r="E124" s="130" t="s">
        <v>137</v>
      </c>
      <c r="F124" s="130" t="s">
        <v>89</v>
      </c>
      <c r="G124" s="130" t="s">
        <v>13</v>
      </c>
      <c r="H124" s="130" t="s">
        <v>9</v>
      </c>
      <c r="I124" s="130" t="s">
        <v>10</v>
      </c>
      <c r="J124" s="130" t="s">
        <v>11</v>
      </c>
      <c r="K124" s="130" t="s">
        <v>90</v>
      </c>
      <c r="L124" s="135" t="s">
        <v>103</v>
      </c>
      <c r="M124" s="132">
        <v>393700</v>
      </c>
      <c r="N124" s="132"/>
      <c r="O124" s="132"/>
      <c r="P124" s="132"/>
      <c r="Q124" s="150"/>
      <c r="R124" s="132"/>
      <c r="S124" s="132"/>
      <c r="Z124" s="132">
        <f t="shared" si="6"/>
        <v>0</v>
      </c>
      <c r="AA124" s="132">
        <f t="shared" si="7"/>
        <v>393700</v>
      </c>
    </row>
    <row r="125" spans="1:28" s="130" customFormat="1" ht="20.100000000000001" customHeight="1" x14ac:dyDescent="0.25">
      <c r="A125" s="130" t="s">
        <v>0</v>
      </c>
      <c r="B125" s="130" t="s">
        <v>88</v>
      </c>
      <c r="C125" s="130" t="s">
        <v>2</v>
      </c>
      <c r="D125" s="130" t="s">
        <v>2</v>
      </c>
      <c r="E125" s="130" t="s">
        <v>137</v>
      </c>
      <c r="F125" s="130" t="s">
        <v>89</v>
      </c>
      <c r="G125" s="130" t="s">
        <v>17</v>
      </c>
      <c r="H125" s="130" t="s">
        <v>9</v>
      </c>
      <c r="I125" s="130" t="s">
        <v>10</v>
      </c>
      <c r="J125" s="130" t="s">
        <v>11</v>
      </c>
      <c r="K125" s="130" t="s">
        <v>90</v>
      </c>
      <c r="L125" s="135" t="s">
        <v>103</v>
      </c>
      <c r="M125" s="132">
        <v>100000</v>
      </c>
      <c r="N125" s="132">
        <v>19000</v>
      </c>
      <c r="O125" s="132">
        <v>4000</v>
      </c>
      <c r="P125" s="132"/>
      <c r="Q125" s="150"/>
      <c r="R125" s="132">
        <v>9100</v>
      </c>
      <c r="S125" s="132">
        <v>15250</v>
      </c>
      <c r="Z125" s="132">
        <f t="shared" si="6"/>
        <v>47350</v>
      </c>
      <c r="AA125" s="132">
        <f t="shared" si="7"/>
        <v>52650</v>
      </c>
    </row>
    <row r="126" spans="1:28" s="130" customFormat="1" ht="20.100000000000001" customHeight="1" x14ac:dyDescent="0.25">
      <c r="A126" s="130" t="s">
        <v>0</v>
      </c>
      <c r="B126" s="130" t="s">
        <v>88</v>
      </c>
      <c r="C126" s="130" t="s">
        <v>2</v>
      </c>
      <c r="D126" s="130" t="s">
        <v>2</v>
      </c>
      <c r="E126" s="130" t="s">
        <v>137</v>
      </c>
      <c r="F126" s="130" t="s">
        <v>89</v>
      </c>
      <c r="G126" s="130" t="s">
        <v>19</v>
      </c>
      <c r="H126" s="130" t="s">
        <v>9</v>
      </c>
      <c r="I126" s="130" t="s">
        <v>10</v>
      </c>
      <c r="J126" s="130" t="s">
        <v>11</v>
      </c>
      <c r="K126" s="130" t="s">
        <v>90</v>
      </c>
      <c r="L126" s="135" t="s">
        <v>103</v>
      </c>
      <c r="M126" s="132">
        <v>50000</v>
      </c>
      <c r="N126" s="132"/>
      <c r="O126" s="132"/>
      <c r="P126" s="132"/>
      <c r="Q126" s="150"/>
      <c r="R126" s="132"/>
      <c r="S126" s="132"/>
      <c r="Z126" s="132">
        <f t="shared" si="6"/>
        <v>0</v>
      </c>
      <c r="AA126" s="132">
        <f t="shared" si="7"/>
        <v>50000</v>
      </c>
    </row>
    <row r="127" spans="1:28" s="130" customFormat="1" ht="20.100000000000001" customHeight="1" x14ac:dyDescent="0.25">
      <c r="A127" s="130" t="s">
        <v>0</v>
      </c>
      <c r="B127" s="130" t="s">
        <v>88</v>
      </c>
      <c r="C127" s="130" t="s">
        <v>2</v>
      </c>
      <c r="D127" s="130" t="s">
        <v>2</v>
      </c>
      <c r="E127" s="130" t="s">
        <v>137</v>
      </c>
      <c r="F127" s="130" t="s">
        <v>89</v>
      </c>
      <c r="G127" s="130" t="s">
        <v>25</v>
      </c>
      <c r="H127" s="130" t="s">
        <v>9</v>
      </c>
      <c r="I127" s="130" t="s">
        <v>10</v>
      </c>
      <c r="J127" s="130" t="s">
        <v>11</v>
      </c>
      <c r="K127" s="130" t="s">
        <v>90</v>
      </c>
      <c r="L127" s="135" t="s">
        <v>103</v>
      </c>
      <c r="M127" s="132">
        <v>50000</v>
      </c>
      <c r="N127" s="132"/>
      <c r="O127" s="132"/>
      <c r="P127" s="132"/>
      <c r="Q127" s="150"/>
      <c r="R127" s="132"/>
      <c r="S127" s="132"/>
      <c r="Z127" s="132">
        <f t="shared" si="6"/>
        <v>0</v>
      </c>
      <c r="AA127" s="132">
        <f t="shared" si="7"/>
        <v>50000</v>
      </c>
    </row>
    <row r="128" spans="1:28" s="130" customFormat="1" ht="20.100000000000001" customHeight="1" x14ac:dyDescent="0.25">
      <c r="A128" s="130" t="s">
        <v>0</v>
      </c>
      <c r="B128" s="130" t="s">
        <v>88</v>
      </c>
      <c r="C128" s="130" t="s">
        <v>2</v>
      </c>
      <c r="D128" s="130" t="s">
        <v>2</v>
      </c>
      <c r="E128" s="130" t="s">
        <v>137</v>
      </c>
      <c r="F128" s="130" t="s">
        <v>89</v>
      </c>
      <c r="G128" s="130" t="s">
        <v>26</v>
      </c>
      <c r="H128" s="130" t="s">
        <v>9</v>
      </c>
      <c r="I128" s="130" t="s">
        <v>10</v>
      </c>
      <c r="J128" s="130" t="s">
        <v>11</v>
      </c>
      <c r="K128" s="130" t="s">
        <v>90</v>
      </c>
      <c r="L128" s="135" t="s">
        <v>103</v>
      </c>
      <c r="M128" s="132">
        <v>5000</v>
      </c>
      <c r="N128" s="132">
        <v>1440</v>
      </c>
      <c r="O128" s="132"/>
      <c r="P128" s="132"/>
      <c r="Q128" s="150"/>
      <c r="R128" s="132">
        <v>260</v>
      </c>
      <c r="S128" s="132">
        <v>1240</v>
      </c>
      <c r="Z128" s="132">
        <f t="shared" si="6"/>
        <v>2940</v>
      </c>
      <c r="AA128" s="132">
        <f t="shared" si="7"/>
        <v>2060</v>
      </c>
    </row>
    <row r="129" spans="1:27" s="130" customFormat="1" ht="20.100000000000001" customHeight="1" x14ac:dyDescent="0.25">
      <c r="A129" s="130" t="s">
        <v>0</v>
      </c>
      <c r="B129" s="130" t="s">
        <v>88</v>
      </c>
      <c r="C129" s="130" t="s">
        <v>2</v>
      </c>
      <c r="D129" s="130" t="s">
        <v>2</v>
      </c>
      <c r="E129" s="130" t="s">
        <v>137</v>
      </c>
      <c r="F129" s="130" t="s">
        <v>89</v>
      </c>
      <c r="G129" s="130" t="s">
        <v>74</v>
      </c>
      <c r="H129" s="130" t="s">
        <v>9</v>
      </c>
      <c r="I129" s="130" t="s">
        <v>10</v>
      </c>
      <c r="J129" s="130" t="s">
        <v>11</v>
      </c>
      <c r="K129" s="130" t="s">
        <v>90</v>
      </c>
      <c r="L129" s="135" t="s">
        <v>103</v>
      </c>
      <c r="M129" s="132">
        <v>50000</v>
      </c>
      <c r="N129" s="132"/>
      <c r="O129" s="132"/>
      <c r="P129" s="132"/>
      <c r="Q129" s="150"/>
      <c r="R129" s="132"/>
      <c r="S129" s="132"/>
      <c r="Z129" s="132">
        <f t="shared" ref="Z129:Z160" si="8">N129+O129+P129+Q129+R129+S129+T129+U129+V129+W129+X129+Y129</f>
        <v>0</v>
      </c>
      <c r="AA129" s="132">
        <f t="shared" ref="AA129:AA160" si="9">M129-Z129</f>
        <v>50000</v>
      </c>
    </row>
    <row r="130" spans="1:27" s="130" customFormat="1" ht="20.100000000000001" customHeight="1" x14ac:dyDescent="0.25">
      <c r="A130" s="130" t="s">
        <v>0</v>
      </c>
      <c r="B130" s="130" t="s">
        <v>88</v>
      </c>
      <c r="C130" s="130" t="s">
        <v>2</v>
      </c>
      <c r="D130" s="130" t="s">
        <v>2</v>
      </c>
      <c r="E130" s="130" t="s">
        <v>137</v>
      </c>
      <c r="F130" s="130" t="s">
        <v>89</v>
      </c>
      <c r="G130" s="130" t="s">
        <v>76</v>
      </c>
      <c r="H130" s="130" t="s">
        <v>9</v>
      </c>
      <c r="I130" s="130" t="s">
        <v>10</v>
      </c>
      <c r="J130" s="130" t="s">
        <v>11</v>
      </c>
      <c r="K130" s="130" t="s">
        <v>90</v>
      </c>
      <c r="L130" s="135" t="s">
        <v>103</v>
      </c>
      <c r="M130" s="132">
        <v>50000</v>
      </c>
      <c r="N130" s="132"/>
      <c r="O130" s="132"/>
      <c r="P130" s="132"/>
      <c r="Q130" s="150"/>
      <c r="R130" s="132">
        <v>2368</v>
      </c>
      <c r="S130" s="132"/>
      <c r="Z130" s="132">
        <f t="shared" si="8"/>
        <v>2368</v>
      </c>
      <c r="AA130" s="132">
        <f t="shared" si="9"/>
        <v>47632</v>
      </c>
    </row>
    <row r="131" spans="1:27" s="130" customFormat="1" ht="20.100000000000001" customHeight="1" x14ac:dyDescent="0.25">
      <c r="A131" s="130" t="s">
        <v>0</v>
      </c>
      <c r="B131" s="130" t="s">
        <v>88</v>
      </c>
      <c r="C131" s="130" t="s">
        <v>2</v>
      </c>
      <c r="D131" s="130" t="s">
        <v>2</v>
      </c>
      <c r="E131" s="130" t="s">
        <v>137</v>
      </c>
      <c r="F131" s="130" t="s">
        <v>89</v>
      </c>
      <c r="G131" s="130" t="s">
        <v>36</v>
      </c>
      <c r="H131" s="130" t="s">
        <v>9</v>
      </c>
      <c r="I131" s="130" t="s">
        <v>10</v>
      </c>
      <c r="J131" s="130" t="s">
        <v>11</v>
      </c>
      <c r="K131" s="130" t="s">
        <v>90</v>
      </c>
      <c r="L131" s="135" t="s">
        <v>103</v>
      </c>
      <c r="M131" s="132">
        <v>8000</v>
      </c>
      <c r="N131" s="132"/>
      <c r="O131" s="132"/>
      <c r="P131" s="132"/>
      <c r="Q131" s="150"/>
      <c r="R131" s="132"/>
      <c r="S131" s="132">
        <v>1875</v>
      </c>
      <c r="Z131" s="132">
        <f t="shared" si="8"/>
        <v>1875</v>
      </c>
      <c r="AA131" s="132">
        <f t="shared" si="9"/>
        <v>6125</v>
      </c>
    </row>
    <row r="132" spans="1:27" s="130" customFormat="1" ht="20.100000000000001" customHeight="1" x14ac:dyDescent="0.25">
      <c r="A132" s="130" t="s">
        <v>0</v>
      </c>
      <c r="B132" s="130" t="s">
        <v>88</v>
      </c>
      <c r="C132" s="130" t="s">
        <v>2</v>
      </c>
      <c r="D132" s="130" t="s">
        <v>2</v>
      </c>
      <c r="E132" s="130" t="s">
        <v>137</v>
      </c>
      <c r="F132" s="130" t="s">
        <v>89</v>
      </c>
      <c r="G132" s="130" t="s">
        <v>37</v>
      </c>
      <c r="H132" s="130" t="s">
        <v>9</v>
      </c>
      <c r="I132" s="130" t="s">
        <v>10</v>
      </c>
      <c r="J132" s="130" t="s">
        <v>11</v>
      </c>
      <c r="K132" s="130" t="s">
        <v>90</v>
      </c>
      <c r="L132" s="135" t="s">
        <v>103</v>
      </c>
      <c r="M132" s="132">
        <v>1000</v>
      </c>
      <c r="N132" s="132"/>
      <c r="O132" s="132"/>
      <c r="P132" s="132"/>
      <c r="Q132" s="150"/>
      <c r="R132" s="132"/>
      <c r="S132" s="132"/>
      <c r="Z132" s="132">
        <f t="shared" si="8"/>
        <v>0</v>
      </c>
      <c r="AA132" s="132">
        <f t="shared" si="9"/>
        <v>1000</v>
      </c>
    </row>
    <row r="133" spans="1:27" s="130" customFormat="1" ht="20.100000000000001" customHeight="1" x14ac:dyDescent="0.25">
      <c r="A133" s="130" t="s">
        <v>0</v>
      </c>
      <c r="B133" s="130" t="s">
        <v>88</v>
      </c>
      <c r="C133" s="130" t="s">
        <v>2</v>
      </c>
      <c r="D133" s="130" t="s">
        <v>2</v>
      </c>
      <c r="E133" s="130" t="s">
        <v>137</v>
      </c>
      <c r="F133" s="130" t="s">
        <v>89</v>
      </c>
      <c r="G133" s="130" t="s">
        <v>38</v>
      </c>
      <c r="H133" s="130" t="s">
        <v>9</v>
      </c>
      <c r="I133" s="130" t="s">
        <v>10</v>
      </c>
      <c r="J133" s="130" t="s">
        <v>11</v>
      </c>
      <c r="K133" s="130" t="s">
        <v>90</v>
      </c>
      <c r="L133" s="135" t="s">
        <v>103</v>
      </c>
      <c r="M133" s="132">
        <v>3000</v>
      </c>
      <c r="N133" s="132"/>
      <c r="O133" s="132"/>
      <c r="P133" s="132"/>
      <c r="Q133" s="150"/>
      <c r="R133" s="132"/>
      <c r="S133" s="132"/>
      <c r="Z133" s="132">
        <f t="shared" si="8"/>
        <v>0</v>
      </c>
      <c r="AA133" s="132">
        <f t="shared" si="9"/>
        <v>3000</v>
      </c>
    </row>
    <row r="134" spans="1:27" s="130" customFormat="1" ht="20.100000000000001" customHeight="1" x14ac:dyDescent="0.25">
      <c r="A134" s="130" t="s">
        <v>0</v>
      </c>
      <c r="B134" s="130" t="s">
        <v>88</v>
      </c>
      <c r="C134" s="130" t="s">
        <v>2</v>
      </c>
      <c r="D134" s="130" t="s">
        <v>2</v>
      </c>
      <c r="E134" s="130" t="s">
        <v>137</v>
      </c>
      <c r="F134" s="130" t="s">
        <v>89</v>
      </c>
      <c r="G134" s="130" t="s">
        <v>39</v>
      </c>
      <c r="H134" s="130" t="s">
        <v>9</v>
      </c>
      <c r="I134" s="130" t="s">
        <v>10</v>
      </c>
      <c r="J134" s="130" t="s">
        <v>11</v>
      </c>
      <c r="K134" s="130" t="s">
        <v>90</v>
      </c>
      <c r="L134" s="135" t="s">
        <v>103</v>
      </c>
      <c r="M134" s="132">
        <v>350849</v>
      </c>
      <c r="N134" s="132">
        <v>7599</v>
      </c>
      <c r="O134" s="132">
        <v>113958</v>
      </c>
      <c r="P134" s="132">
        <v>6034</v>
      </c>
      <c r="Q134" s="150">
        <v>9733</v>
      </c>
      <c r="R134" s="132">
        <v>7691</v>
      </c>
      <c r="S134" s="132">
        <v>3988</v>
      </c>
      <c r="Z134" s="132">
        <f t="shared" si="8"/>
        <v>149003</v>
      </c>
      <c r="AA134" s="132">
        <f t="shared" si="9"/>
        <v>201846</v>
      </c>
    </row>
    <row r="135" spans="1:27" s="130" customFormat="1" ht="20.100000000000001" customHeight="1" x14ac:dyDescent="0.25">
      <c r="A135" s="130" t="s">
        <v>0</v>
      </c>
      <c r="B135" s="130" t="s">
        <v>88</v>
      </c>
      <c r="C135" s="130" t="s">
        <v>2</v>
      </c>
      <c r="D135" s="130" t="s">
        <v>2</v>
      </c>
      <c r="E135" s="130" t="s">
        <v>137</v>
      </c>
      <c r="F135" s="130" t="s">
        <v>89</v>
      </c>
      <c r="G135" s="130" t="s">
        <v>40</v>
      </c>
      <c r="H135" s="130" t="s">
        <v>9</v>
      </c>
      <c r="I135" s="130" t="s">
        <v>10</v>
      </c>
      <c r="J135" s="130" t="s">
        <v>11</v>
      </c>
      <c r="K135" s="130" t="s">
        <v>90</v>
      </c>
      <c r="L135" s="135" t="s">
        <v>103</v>
      </c>
      <c r="M135" s="132">
        <v>715049</v>
      </c>
      <c r="N135" s="132"/>
      <c r="O135" s="132"/>
      <c r="P135" s="132"/>
      <c r="Q135" s="150"/>
      <c r="R135" s="132"/>
      <c r="Z135" s="132">
        <f t="shared" si="8"/>
        <v>0</v>
      </c>
      <c r="AA135" s="132">
        <f t="shared" si="9"/>
        <v>715049</v>
      </c>
    </row>
    <row r="136" spans="1:27" s="130" customFormat="1" ht="20.100000000000001" customHeight="1" x14ac:dyDescent="0.25">
      <c r="A136" s="130" t="s">
        <v>0</v>
      </c>
      <c r="B136" s="130" t="s">
        <v>88</v>
      </c>
      <c r="C136" s="130" t="s">
        <v>2</v>
      </c>
      <c r="D136" s="130" t="s">
        <v>2</v>
      </c>
      <c r="E136" s="130" t="s">
        <v>137</v>
      </c>
      <c r="F136" s="130" t="s">
        <v>89</v>
      </c>
      <c r="G136" s="130" t="s">
        <v>91</v>
      </c>
      <c r="H136" s="130" t="s">
        <v>9</v>
      </c>
      <c r="I136" s="130" t="s">
        <v>10</v>
      </c>
      <c r="J136" s="130" t="s">
        <v>11</v>
      </c>
      <c r="K136" s="130" t="s">
        <v>90</v>
      </c>
      <c r="L136" s="135" t="s">
        <v>103</v>
      </c>
      <c r="M136" s="132">
        <v>10000</v>
      </c>
      <c r="N136" s="132"/>
      <c r="O136" s="132"/>
      <c r="P136" s="132"/>
      <c r="Q136" s="150"/>
      <c r="R136" s="132"/>
      <c r="S136" s="132">
        <v>9980</v>
      </c>
      <c r="Z136" s="132">
        <f t="shared" si="8"/>
        <v>9980</v>
      </c>
      <c r="AA136" s="132">
        <f t="shared" si="9"/>
        <v>20</v>
      </c>
    </row>
    <row r="137" spans="1:27" s="130" customFormat="1" ht="20.100000000000001" customHeight="1" x14ac:dyDescent="0.25">
      <c r="A137" s="130" t="s">
        <v>0</v>
      </c>
      <c r="B137" s="130" t="s">
        <v>88</v>
      </c>
      <c r="C137" s="130" t="s">
        <v>2</v>
      </c>
      <c r="D137" s="130" t="s">
        <v>2</v>
      </c>
      <c r="E137" s="130" t="s">
        <v>137</v>
      </c>
      <c r="F137" s="130" t="s">
        <v>89</v>
      </c>
      <c r="G137" s="130" t="s">
        <v>92</v>
      </c>
      <c r="H137" s="130" t="s">
        <v>9</v>
      </c>
      <c r="I137" s="130" t="s">
        <v>10</v>
      </c>
      <c r="J137" s="130" t="s">
        <v>11</v>
      </c>
      <c r="K137" s="130" t="s">
        <v>90</v>
      </c>
      <c r="L137" s="135" t="s">
        <v>103</v>
      </c>
      <c r="M137" s="132">
        <v>5000000</v>
      </c>
      <c r="N137" s="132">
        <v>540960</v>
      </c>
      <c r="O137" s="132">
        <v>1064760</v>
      </c>
      <c r="P137" s="132"/>
      <c r="Q137" s="150">
        <v>81360</v>
      </c>
      <c r="R137" s="132">
        <v>342000</v>
      </c>
      <c r="S137" s="132">
        <v>937000</v>
      </c>
      <c r="Z137" s="132">
        <f t="shared" si="8"/>
        <v>2966080</v>
      </c>
      <c r="AA137" s="132">
        <f t="shared" si="9"/>
        <v>2033920</v>
      </c>
    </row>
    <row r="138" spans="1:27" s="130" customFormat="1" ht="20.100000000000001" customHeight="1" x14ac:dyDescent="0.25">
      <c r="A138" s="130" t="s">
        <v>0</v>
      </c>
      <c r="B138" s="130" t="s">
        <v>88</v>
      </c>
      <c r="C138" s="130" t="s">
        <v>2</v>
      </c>
      <c r="D138" s="130" t="s">
        <v>2</v>
      </c>
      <c r="E138" s="130" t="s">
        <v>137</v>
      </c>
      <c r="F138" s="130" t="s">
        <v>89</v>
      </c>
      <c r="G138" s="130" t="s">
        <v>68</v>
      </c>
      <c r="H138" s="130" t="s">
        <v>9</v>
      </c>
      <c r="I138" s="130" t="s">
        <v>10</v>
      </c>
      <c r="J138" s="130" t="s">
        <v>11</v>
      </c>
      <c r="K138" s="130" t="s">
        <v>90</v>
      </c>
      <c r="L138" s="135" t="s">
        <v>103</v>
      </c>
      <c r="M138" s="132">
        <v>10000</v>
      </c>
      <c r="N138" s="132">
        <v>90</v>
      </c>
      <c r="O138" s="132">
        <v>3363</v>
      </c>
      <c r="P138" s="132"/>
      <c r="Q138" s="150"/>
      <c r="R138" s="132">
        <v>1313</v>
      </c>
      <c r="S138" s="132">
        <v>1022</v>
      </c>
      <c r="Z138" s="132">
        <f t="shared" si="8"/>
        <v>5788</v>
      </c>
      <c r="AA138" s="132">
        <f t="shared" si="9"/>
        <v>4212</v>
      </c>
    </row>
    <row r="139" spans="1:27" s="130" customFormat="1" ht="20.100000000000001" customHeight="1" x14ac:dyDescent="0.25">
      <c r="A139" s="130" t="s">
        <v>0</v>
      </c>
      <c r="B139" s="130" t="s">
        <v>88</v>
      </c>
      <c r="C139" s="130" t="s">
        <v>2</v>
      </c>
      <c r="D139" s="130" t="s">
        <v>2</v>
      </c>
      <c r="E139" s="130" t="s">
        <v>137</v>
      </c>
      <c r="F139" s="130" t="s">
        <v>89</v>
      </c>
      <c r="G139" s="130" t="s">
        <v>69</v>
      </c>
      <c r="H139" s="130" t="s">
        <v>9</v>
      </c>
      <c r="I139" s="130" t="s">
        <v>10</v>
      </c>
      <c r="J139" s="130" t="s">
        <v>11</v>
      </c>
      <c r="K139" s="130" t="s">
        <v>90</v>
      </c>
      <c r="L139" s="135" t="s">
        <v>103</v>
      </c>
      <c r="M139" s="132">
        <v>100000</v>
      </c>
      <c r="N139" s="132"/>
      <c r="O139" s="132"/>
      <c r="P139" s="132"/>
      <c r="Q139" s="150"/>
      <c r="R139" s="132"/>
      <c r="S139" s="132"/>
      <c r="Z139" s="132">
        <f t="shared" si="8"/>
        <v>0</v>
      </c>
      <c r="AA139" s="132">
        <f t="shared" si="9"/>
        <v>100000</v>
      </c>
    </row>
    <row r="140" spans="1:27" s="130" customFormat="1" ht="20.100000000000001" customHeight="1" x14ac:dyDescent="0.25">
      <c r="A140" s="130" t="s">
        <v>0</v>
      </c>
      <c r="B140" s="130" t="s">
        <v>88</v>
      </c>
      <c r="C140" s="130" t="s">
        <v>2</v>
      </c>
      <c r="D140" s="130" t="s">
        <v>2</v>
      </c>
      <c r="E140" s="130" t="s">
        <v>137</v>
      </c>
      <c r="F140" s="130" t="s">
        <v>89</v>
      </c>
      <c r="G140" s="130" t="s">
        <v>93</v>
      </c>
      <c r="H140" s="130" t="s">
        <v>9</v>
      </c>
      <c r="I140" s="130" t="s">
        <v>10</v>
      </c>
      <c r="J140" s="130" t="s">
        <v>11</v>
      </c>
      <c r="K140" s="130" t="s">
        <v>90</v>
      </c>
      <c r="L140" s="135" t="s">
        <v>103</v>
      </c>
      <c r="M140" s="132">
        <v>1000000</v>
      </c>
      <c r="N140" s="132"/>
      <c r="O140" s="132"/>
      <c r="P140" s="132"/>
      <c r="Q140" s="150"/>
      <c r="R140" s="132"/>
      <c r="S140" s="132">
        <v>113673</v>
      </c>
      <c r="Z140" s="132">
        <f t="shared" si="8"/>
        <v>113673</v>
      </c>
      <c r="AA140" s="132">
        <f t="shared" si="9"/>
        <v>886327</v>
      </c>
    </row>
    <row r="141" spans="1:27" s="130" customFormat="1" ht="20.100000000000001" customHeight="1" x14ac:dyDescent="0.25">
      <c r="A141" s="130" t="s">
        <v>0</v>
      </c>
      <c r="B141" s="130" t="s">
        <v>88</v>
      </c>
      <c r="C141" s="130" t="s">
        <v>2</v>
      </c>
      <c r="D141" s="130" t="s">
        <v>2</v>
      </c>
      <c r="E141" s="130" t="s">
        <v>137</v>
      </c>
      <c r="F141" s="130" t="s">
        <v>89</v>
      </c>
      <c r="G141" s="130" t="s">
        <v>79</v>
      </c>
      <c r="H141" s="130" t="s">
        <v>9</v>
      </c>
      <c r="I141" s="130" t="s">
        <v>10</v>
      </c>
      <c r="J141" s="130" t="s">
        <v>11</v>
      </c>
      <c r="K141" s="130" t="s">
        <v>90</v>
      </c>
      <c r="L141" s="135" t="s">
        <v>103</v>
      </c>
      <c r="M141" s="132">
        <v>4850000</v>
      </c>
      <c r="N141" s="132"/>
      <c r="O141" s="132"/>
      <c r="P141" s="132"/>
      <c r="Q141" s="150"/>
      <c r="R141" s="132">
        <v>559404</v>
      </c>
      <c r="S141" s="132"/>
      <c r="Z141" s="132">
        <f t="shared" si="8"/>
        <v>559404</v>
      </c>
      <c r="AA141" s="132">
        <f t="shared" si="9"/>
        <v>4290596</v>
      </c>
    </row>
    <row r="142" spans="1:27" s="130" customFormat="1" ht="20.100000000000001" customHeight="1" x14ac:dyDescent="0.25">
      <c r="A142" s="129" t="s">
        <v>0</v>
      </c>
      <c r="B142" s="129" t="s">
        <v>94</v>
      </c>
      <c r="C142" s="129" t="s">
        <v>2</v>
      </c>
      <c r="D142" s="129" t="s">
        <v>2</v>
      </c>
      <c r="E142" s="130" t="s">
        <v>137</v>
      </c>
      <c r="F142" s="129" t="s">
        <v>3</v>
      </c>
      <c r="G142" s="129" t="s">
        <v>4</v>
      </c>
      <c r="H142" s="129" t="s">
        <v>5</v>
      </c>
      <c r="I142" s="129" t="s">
        <v>6</v>
      </c>
      <c r="J142" s="129" t="s">
        <v>7</v>
      </c>
      <c r="K142" s="129" t="s">
        <v>71</v>
      </c>
      <c r="L142" s="129" t="s">
        <v>103</v>
      </c>
      <c r="M142" s="131">
        <v>2591242</v>
      </c>
      <c r="N142" s="132"/>
      <c r="O142" s="132"/>
      <c r="P142" s="132"/>
      <c r="Q142" s="132">
        <v>49126.74</v>
      </c>
      <c r="R142" s="132">
        <v>273853.11</v>
      </c>
      <c r="S142" s="132">
        <v>154630.47</v>
      </c>
      <c r="Z142" s="132">
        <f t="shared" si="8"/>
        <v>477610.31999999995</v>
      </c>
      <c r="AA142" s="132">
        <f t="shared" si="9"/>
        <v>2113631.6800000002</v>
      </c>
    </row>
    <row r="143" spans="1:27" s="130" customFormat="1" ht="20.100000000000001" customHeight="1" x14ac:dyDescent="0.25">
      <c r="A143" s="130" t="s">
        <v>0</v>
      </c>
      <c r="B143" s="130" t="s">
        <v>94</v>
      </c>
      <c r="C143" s="130" t="s">
        <v>2</v>
      </c>
      <c r="D143" s="130" t="s">
        <v>2</v>
      </c>
      <c r="E143" s="130" t="s">
        <v>137</v>
      </c>
      <c r="F143" s="130" t="s">
        <v>3</v>
      </c>
      <c r="G143" s="129" t="s">
        <v>4</v>
      </c>
      <c r="H143" s="130" t="s">
        <v>9</v>
      </c>
      <c r="I143" s="130" t="s">
        <v>10</v>
      </c>
      <c r="J143" s="130" t="s">
        <v>11</v>
      </c>
      <c r="K143" s="130" t="s">
        <v>71</v>
      </c>
      <c r="L143" s="130" t="s">
        <v>103</v>
      </c>
      <c r="M143" s="131">
        <v>3009071</v>
      </c>
      <c r="N143" s="132">
        <v>398675</v>
      </c>
      <c r="O143" s="132">
        <v>458597</v>
      </c>
      <c r="P143" s="132">
        <v>398676</v>
      </c>
      <c r="Q143" s="150">
        <v>9409</v>
      </c>
      <c r="R143" s="132">
        <v>9409</v>
      </c>
      <c r="S143" s="132"/>
      <c r="Z143" s="132">
        <f t="shared" si="8"/>
        <v>1274766</v>
      </c>
      <c r="AA143" s="132">
        <f t="shared" si="9"/>
        <v>1734305</v>
      </c>
    </row>
    <row r="144" spans="1:27" s="130" customFormat="1" ht="20.100000000000001" customHeight="1" x14ac:dyDescent="0.25">
      <c r="A144" s="130" t="s">
        <v>0</v>
      </c>
      <c r="B144" s="130" t="s">
        <v>94</v>
      </c>
      <c r="C144" s="130" t="s">
        <v>2</v>
      </c>
      <c r="D144" s="130" t="s">
        <v>2</v>
      </c>
      <c r="E144" s="130" t="s">
        <v>137</v>
      </c>
      <c r="F144" s="130" t="s">
        <v>3</v>
      </c>
      <c r="G144" s="130" t="s">
        <v>13</v>
      </c>
      <c r="H144" s="130" t="s">
        <v>5</v>
      </c>
      <c r="I144" s="130" t="s">
        <v>6</v>
      </c>
      <c r="J144" s="130" t="s">
        <v>7</v>
      </c>
      <c r="K144" s="130" t="s">
        <v>71</v>
      </c>
      <c r="L144" s="135" t="s">
        <v>103</v>
      </c>
      <c r="M144" s="132">
        <v>176587</v>
      </c>
      <c r="N144" s="132"/>
      <c r="O144" s="132"/>
      <c r="P144" s="132"/>
      <c r="R144" s="132"/>
      <c r="S144" s="132"/>
      <c r="Z144" s="132">
        <f t="shared" si="8"/>
        <v>0</v>
      </c>
      <c r="AA144" s="132">
        <f t="shared" si="9"/>
        <v>176587</v>
      </c>
    </row>
    <row r="145" spans="1:27" s="130" customFormat="1" ht="20.100000000000001" customHeight="1" x14ac:dyDescent="0.25">
      <c r="A145" s="130" t="s">
        <v>0</v>
      </c>
      <c r="B145" s="130" t="s">
        <v>94</v>
      </c>
      <c r="C145" s="130" t="s">
        <v>2</v>
      </c>
      <c r="D145" s="130" t="s">
        <v>2</v>
      </c>
      <c r="E145" s="130" t="s">
        <v>137</v>
      </c>
      <c r="F145" s="130" t="s">
        <v>3</v>
      </c>
      <c r="G145" s="130" t="s">
        <v>13</v>
      </c>
      <c r="H145" s="130" t="s">
        <v>9</v>
      </c>
      <c r="I145" s="130" t="s">
        <v>10</v>
      </c>
      <c r="J145" s="130" t="s">
        <v>11</v>
      </c>
      <c r="K145" s="130" t="s">
        <v>71</v>
      </c>
      <c r="L145" s="135" t="s">
        <v>103</v>
      </c>
      <c r="M145" s="132">
        <v>290200</v>
      </c>
      <c r="N145" s="132"/>
      <c r="O145" s="132"/>
      <c r="P145" s="132"/>
      <c r="Q145" s="150"/>
      <c r="R145" s="132"/>
      <c r="S145" s="132"/>
      <c r="Z145" s="132">
        <f t="shared" si="8"/>
        <v>0</v>
      </c>
      <c r="AA145" s="132">
        <f t="shared" si="9"/>
        <v>290200</v>
      </c>
    </row>
    <row r="146" spans="1:27" s="130" customFormat="1" ht="20.100000000000001" customHeight="1" x14ac:dyDescent="0.25">
      <c r="A146" s="130" t="s">
        <v>0</v>
      </c>
      <c r="B146" s="130" t="s">
        <v>94</v>
      </c>
      <c r="C146" s="130" t="s">
        <v>2</v>
      </c>
      <c r="D146" s="130" t="s">
        <v>2</v>
      </c>
      <c r="E146" s="130" t="s">
        <v>137</v>
      </c>
      <c r="F146" s="130" t="s">
        <v>3</v>
      </c>
      <c r="G146" s="130" t="s">
        <v>17</v>
      </c>
      <c r="H146" s="130" t="s">
        <v>9</v>
      </c>
      <c r="I146" s="130" t="s">
        <v>10</v>
      </c>
      <c r="J146" s="130" t="s">
        <v>11</v>
      </c>
      <c r="K146" s="130" t="s">
        <v>71</v>
      </c>
      <c r="L146" s="135" t="s">
        <v>103</v>
      </c>
      <c r="M146" s="132">
        <v>10000</v>
      </c>
      <c r="N146" s="132"/>
      <c r="O146" s="132"/>
      <c r="P146" s="132"/>
      <c r="Q146" s="150"/>
      <c r="R146" s="132"/>
      <c r="S146" s="132"/>
      <c r="Z146" s="132">
        <f t="shared" si="8"/>
        <v>0</v>
      </c>
      <c r="AA146" s="132">
        <f t="shared" si="9"/>
        <v>10000</v>
      </c>
    </row>
    <row r="147" spans="1:27" s="130" customFormat="1" ht="20.100000000000001" customHeight="1" x14ac:dyDescent="0.25">
      <c r="A147" s="130" t="s">
        <v>0</v>
      </c>
      <c r="B147" s="130" t="s">
        <v>94</v>
      </c>
      <c r="C147" s="130" t="s">
        <v>2</v>
      </c>
      <c r="D147" s="130" t="s">
        <v>2</v>
      </c>
      <c r="E147" s="130" t="s">
        <v>137</v>
      </c>
      <c r="F147" s="130" t="s">
        <v>3</v>
      </c>
      <c r="G147" s="130" t="s">
        <v>52</v>
      </c>
      <c r="H147" s="130" t="s">
        <v>9</v>
      </c>
      <c r="I147" s="130" t="s">
        <v>10</v>
      </c>
      <c r="J147" s="130" t="s">
        <v>11</v>
      </c>
      <c r="K147" s="130" t="s">
        <v>71</v>
      </c>
      <c r="L147" s="135" t="s">
        <v>103</v>
      </c>
      <c r="M147" s="132">
        <v>10000</v>
      </c>
      <c r="N147" s="132"/>
      <c r="O147" s="132"/>
      <c r="P147" s="132"/>
      <c r="Q147" s="150"/>
      <c r="R147" s="132"/>
      <c r="S147" s="132"/>
      <c r="Z147" s="132">
        <f t="shared" si="8"/>
        <v>0</v>
      </c>
      <c r="AA147" s="132">
        <f t="shared" si="9"/>
        <v>10000</v>
      </c>
    </row>
    <row r="148" spans="1:27" s="130" customFormat="1" ht="20.100000000000001" customHeight="1" x14ac:dyDescent="0.25">
      <c r="A148" s="130" t="s">
        <v>0</v>
      </c>
      <c r="B148" s="130" t="s">
        <v>94</v>
      </c>
      <c r="C148" s="130" t="s">
        <v>2</v>
      </c>
      <c r="D148" s="130" t="s">
        <v>2</v>
      </c>
      <c r="E148" s="130" t="s">
        <v>137</v>
      </c>
      <c r="F148" s="130" t="s">
        <v>3</v>
      </c>
      <c r="G148" s="130" t="s">
        <v>25</v>
      </c>
      <c r="H148" s="130" t="s">
        <v>9</v>
      </c>
      <c r="I148" s="130" t="s">
        <v>10</v>
      </c>
      <c r="J148" s="130" t="s">
        <v>11</v>
      </c>
      <c r="K148" s="130" t="s">
        <v>71</v>
      </c>
      <c r="L148" s="135" t="s">
        <v>103</v>
      </c>
      <c r="M148" s="132">
        <v>50000</v>
      </c>
      <c r="N148" s="132"/>
      <c r="O148" s="132"/>
      <c r="P148" s="132"/>
      <c r="Q148" s="150"/>
      <c r="R148" s="132"/>
      <c r="S148" s="132"/>
      <c r="Z148" s="132">
        <f t="shared" si="8"/>
        <v>0</v>
      </c>
      <c r="AA148" s="132">
        <f t="shared" si="9"/>
        <v>50000</v>
      </c>
    </row>
    <row r="149" spans="1:27" s="130" customFormat="1" ht="20.100000000000001" customHeight="1" x14ac:dyDescent="0.25">
      <c r="A149" s="130" t="s">
        <v>0</v>
      </c>
      <c r="B149" s="130" t="s">
        <v>94</v>
      </c>
      <c r="C149" s="130" t="s">
        <v>2</v>
      </c>
      <c r="D149" s="130" t="s">
        <v>2</v>
      </c>
      <c r="E149" s="130" t="s">
        <v>137</v>
      </c>
      <c r="F149" s="130" t="s">
        <v>3</v>
      </c>
      <c r="G149" s="130" t="s">
        <v>53</v>
      </c>
      <c r="H149" s="130" t="s">
        <v>9</v>
      </c>
      <c r="I149" s="130" t="s">
        <v>10</v>
      </c>
      <c r="J149" s="130" t="s">
        <v>11</v>
      </c>
      <c r="K149" s="130" t="s">
        <v>71</v>
      </c>
      <c r="L149" s="135" t="s">
        <v>103</v>
      </c>
      <c r="M149" s="132">
        <v>10000</v>
      </c>
      <c r="N149" s="132"/>
      <c r="O149" s="132">
        <v>5900</v>
      </c>
      <c r="P149" s="132"/>
      <c r="Q149" s="150"/>
      <c r="R149" s="132">
        <v>8600</v>
      </c>
      <c r="S149" s="132"/>
      <c r="Z149" s="132">
        <f t="shared" si="8"/>
        <v>14500</v>
      </c>
      <c r="AA149" s="132">
        <f t="shared" si="9"/>
        <v>-4500</v>
      </c>
    </row>
    <row r="150" spans="1:27" s="130" customFormat="1" ht="20.100000000000001" customHeight="1" x14ac:dyDescent="0.25">
      <c r="A150" s="130" t="s">
        <v>0</v>
      </c>
      <c r="B150" s="130" t="s">
        <v>94</v>
      </c>
      <c r="C150" s="130" t="s">
        <v>2</v>
      </c>
      <c r="D150" s="130" t="s">
        <v>2</v>
      </c>
      <c r="E150" s="130" t="s">
        <v>137</v>
      </c>
      <c r="F150" s="130" t="s">
        <v>3</v>
      </c>
      <c r="G150" s="130" t="s">
        <v>26</v>
      </c>
      <c r="H150" s="130" t="s">
        <v>9</v>
      </c>
      <c r="I150" s="130" t="s">
        <v>10</v>
      </c>
      <c r="J150" s="130" t="s">
        <v>11</v>
      </c>
      <c r="K150" s="130" t="s">
        <v>71</v>
      </c>
      <c r="L150" s="135" t="s">
        <v>103</v>
      </c>
      <c r="M150" s="132">
        <v>2000</v>
      </c>
      <c r="N150" s="132"/>
      <c r="O150" s="132">
        <v>1440</v>
      </c>
      <c r="P150" s="132"/>
      <c r="Q150" s="150"/>
      <c r="R150" s="132"/>
      <c r="S150" s="132"/>
      <c r="Z150" s="132">
        <f t="shared" si="8"/>
        <v>1440</v>
      </c>
      <c r="AA150" s="132">
        <f t="shared" si="9"/>
        <v>560</v>
      </c>
    </row>
    <row r="151" spans="1:27" s="130" customFormat="1" ht="20.100000000000001" customHeight="1" x14ac:dyDescent="0.25">
      <c r="A151" s="130" t="s">
        <v>0</v>
      </c>
      <c r="B151" s="130" t="s">
        <v>94</v>
      </c>
      <c r="C151" s="130" t="s">
        <v>2</v>
      </c>
      <c r="D151" s="130" t="s">
        <v>2</v>
      </c>
      <c r="E151" s="130" t="s">
        <v>137</v>
      </c>
      <c r="F151" s="130" t="s">
        <v>3</v>
      </c>
      <c r="G151" s="130" t="s">
        <v>54</v>
      </c>
      <c r="H151" s="130" t="s">
        <v>9</v>
      </c>
      <c r="I151" s="130" t="s">
        <v>10</v>
      </c>
      <c r="J151" s="130" t="s">
        <v>11</v>
      </c>
      <c r="K151" s="130" t="s">
        <v>71</v>
      </c>
      <c r="L151" s="135" t="s">
        <v>103</v>
      </c>
      <c r="M151" s="132">
        <v>10000</v>
      </c>
      <c r="N151" s="132"/>
      <c r="O151" s="132"/>
      <c r="P151" s="132"/>
      <c r="Q151" s="150"/>
      <c r="R151" s="132"/>
      <c r="S151" s="132"/>
      <c r="Z151" s="132">
        <f t="shared" si="8"/>
        <v>0</v>
      </c>
      <c r="AA151" s="132">
        <f t="shared" si="9"/>
        <v>10000</v>
      </c>
    </row>
    <row r="152" spans="1:27" s="130" customFormat="1" ht="20.100000000000001" customHeight="1" x14ac:dyDescent="0.25">
      <c r="A152" s="130" t="s">
        <v>0</v>
      </c>
      <c r="B152" s="130" t="s">
        <v>94</v>
      </c>
      <c r="C152" s="130" t="s">
        <v>2</v>
      </c>
      <c r="D152" s="130" t="s">
        <v>2</v>
      </c>
      <c r="E152" s="130" t="s">
        <v>137</v>
      </c>
      <c r="F152" s="130" t="s">
        <v>3</v>
      </c>
      <c r="G152" s="130" t="s">
        <v>95</v>
      </c>
      <c r="H152" s="130" t="s">
        <v>9</v>
      </c>
      <c r="I152" s="130" t="s">
        <v>10</v>
      </c>
      <c r="J152" s="130" t="s">
        <v>11</v>
      </c>
      <c r="K152" s="130" t="s">
        <v>71</v>
      </c>
      <c r="L152" s="135" t="s">
        <v>103</v>
      </c>
      <c r="M152" s="132">
        <v>5000</v>
      </c>
      <c r="N152" s="132"/>
      <c r="O152" s="132"/>
      <c r="P152" s="132"/>
      <c r="Q152" s="150"/>
      <c r="R152" s="132"/>
      <c r="S152" s="132"/>
      <c r="Z152" s="132">
        <f t="shared" si="8"/>
        <v>0</v>
      </c>
      <c r="AA152" s="132">
        <f t="shared" si="9"/>
        <v>5000</v>
      </c>
    </row>
    <row r="153" spans="1:27" s="130" customFormat="1" ht="20.100000000000001" customHeight="1" x14ac:dyDescent="0.25">
      <c r="A153" s="130" t="s">
        <v>0</v>
      </c>
      <c r="B153" s="130" t="s">
        <v>94</v>
      </c>
      <c r="C153" s="130" t="s">
        <v>2</v>
      </c>
      <c r="D153" s="130" t="s">
        <v>2</v>
      </c>
      <c r="E153" s="130" t="s">
        <v>137</v>
      </c>
      <c r="F153" s="130" t="s">
        <v>3</v>
      </c>
      <c r="G153" s="130" t="s">
        <v>55</v>
      </c>
      <c r="H153" s="130" t="s">
        <v>9</v>
      </c>
      <c r="I153" s="130" t="s">
        <v>10</v>
      </c>
      <c r="J153" s="130" t="s">
        <v>11</v>
      </c>
      <c r="K153" s="130" t="s">
        <v>71</v>
      </c>
      <c r="L153" s="135" t="s">
        <v>103</v>
      </c>
      <c r="M153" s="132">
        <v>5000</v>
      </c>
      <c r="N153" s="132"/>
      <c r="O153" s="132"/>
      <c r="P153" s="132"/>
      <c r="Q153" s="150"/>
      <c r="R153" s="132"/>
      <c r="S153" s="132"/>
      <c r="Z153" s="132">
        <f t="shared" si="8"/>
        <v>0</v>
      </c>
      <c r="AA153" s="132">
        <f t="shared" si="9"/>
        <v>5000</v>
      </c>
    </row>
    <row r="154" spans="1:27" s="130" customFormat="1" ht="20.100000000000001" customHeight="1" x14ac:dyDescent="0.25">
      <c r="A154" s="130" t="s">
        <v>0</v>
      </c>
      <c r="B154" s="130" t="s">
        <v>94</v>
      </c>
      <c r="C154" s="130" t="s">
        <v>2</v>
      </c>
      <c r="D154" s="130" t="s">
        <v>2</v>
      </c>
      <c r="E154" s="130" t="s">
        <v>137</v>
      </c>
      <c r="F154" s="130" t="s">
        <v>3</v>
      </c>
      <c r="G154" s="130" t="s">
        <v>74</v>
      </c>
      <c r="H154" s="130" t="s">
        <v>9</v>
      </c>
      <c r="I154" s="130" t="s">
        <v>10</v>
      </c>
      <c r="J154" s="130" t="s">
        <v>11</v>
      </c>
      <c r="K154" s="130" t="s">
        <v>71</v>
      </c>
      <c r="L154" s="135" t="s">
        <v>103</v>
      </c>
      <c r="M154" s="132">
        <v>30000</v>
      </c>
      <c r="N154" s="132"/>
      <c r="O154" s="132"/>
      <c r="P154" s="132"/>
      <c r="Q154" s="150"/>
      <c r="R154" s="132">
        <v>6650</v>
      </c>
      <c r="S154" s="132"/>
      <c r="Z154" s="132">
        <f t="shared" si="8"/>
        <v>6650</v>
      </c>
      <c r="AA154" s="132">
        <f t="shared" si="9"/>
        <v>23350</v>
      </c>
    </row>
    <row r="155" spans="1:27" s="130" customFormat="1" ht="20.100000000000001" customHeight="1" x14ac:dyDescent="0.25">
      <c r="A155" s="130" t="s">
        <v>0</v>
      </c>
      <c r="B155" s="130" t="s">
        <v>94</v>
      </c>
      <c r="C155" s="130" t="s">
        <v>2</v>
      </c>
      <c r="D155" s="130" t="s">
        <v>2</v>
      </c>
      <c r="E155" s="130" t="s">
        <v>137</v>
      </c>
      <c r="F155" s="130" t="s">
        <v>3</v>
      </c>
      <c r="G155" s="130" t="s">
        <v>33</v>
      </c>
      <c r="H155" s="130" t="s">
        <v>9</v>
      </c>
      <c r="I155" s="130" t="s">
        <v>10</v>
      </c>
      <c r="J155" s="130" t="s">
        <v>11</v>
      </c>
      <c r="K155" s="130" t="s">
        <v>71</v>
      </c>
      <c r="L155" s="135" t="s">
        <v>103</v>
      </c>
      <c r="M155" s="132">
        <v>12000000</v>
      </c>
      <c r="N155" s="132">
        <v>4107045</v>
      </c>
      <c r="O155" s="132">
        <v>3385713</v>
      </c>
      <c r="P155" s="132">
        <v>4369488</v>
      </c>
      <c r="Q155" s="150">
        <v>3198895</v>
      </c>
      <c r="R155" s="132">
        <v>4599970</v>
      </c>
      <c r="S155" s="132">
        <v>3719512</v>
      </c>
      <c r="Z155" s="132">
        <f t="shared" si="8"/>
        <v>23380623</v>
      </c>
      <c r="AA155" s="132">
        <f t="shared" si="9"/>
        <v>-11380623</v>
      </c>
    </row>
    <row r="156" spans="1:27" s="130" customFormat="1" ht="20.100000000000001" customHeight="1" x14ac:dyDescent="0.25">
      <c r="A156" s="130" t="s">
        <v>0</v>
      </c>
      <c r="B156" s="130" t="s">
        <v>94</v>
      </c>
      <c r="C156" s="130" t="s">
        <v>2</v>
      </c>
      <c r="D156" s="130" t="s">
        <v>2</v>
      </c>
      <c r="E156" s="130" t="s">
        <v>137</v>
      </c>
      <c r="F156" s="130" t="s">
        <v>3</v>
      </c>
      <c r="G156" s="130" t="s">
        <v>34</v>
      </c>
      <c r="H156" s="130" t="s">
        <v>9</v>
      </c>
      <c r="I156" s="130" t="s">
        <v>10</v>
      </c>
      <c r="J156" s="130" t="s">
        <v>11</v>
      </c>
      <c r="K156" s="130" t="s">
        <v>71</v>
      </c>
      <c r="L156" s="135" t="s">
        <v>103</v>
      </c>
      <c r="M156" s="132">
        <v>15000</v>
      </c>
      <c r="N156" s="132"/>
      <c r="O156" s="132"/>
      <c r="P156" s="132"/>
      <c r="R156" s="132"/>
      <c r="S156" s="132"/>
      <c r="Z156" s="132">
        <f t="shared" si="8"/>
        <v>0</v>
      </c>
      <c r="AA156" s="132">
        <f t="shared" si="9"/>
        <v>15000</v>
      </c>
    </row>
    <row r="157" spans="1:27" s="130" customFormat="1" ht="20.100000000000001" customHeight="1" x14ac:dyDescent="0.25">
      <c r="A157" s="130" t="s">
        <v>0</v>
      </c>
      <c r="B157" s="130" t="s">
        <v>94</v>
      </c>
      <c r="C157" s="130" t="s">
        <v>2</v>
      </c>
      <c r="D157" s="130" t="s">
        <v>2</v>
      </c>
      <c r="E157" s="130" t="s">
        <v>137</v>
      </c>
      <c r="F157" s="130" t="s">
        <v>3</v>
      </c>
      <c r="G157" s="130" t="s">
        <v>36</v>
      </c>
      <c r="H157" s="130" t="s">
        <v>9</v>
      </c>
      <c r="I157" s="130" t="s">
        <v>10</v>
      </c>
      <c r="J157" s="130" t="s">
        <v>11</v>
      </c>
      <c r="K157" s="130" t="s">
        <v>71</v>
      </c>
      <c r="L157" s="135" t="s">
        <v>103</v>
      </c>
      <c r="M157" s="132">
        <v>10000</v>
      </c>
      <c r="N157" s="132"/>
      <c r="O157" s="132"/>
      <c r="P157" s="132"/>
      <c r="R157" s="132"/>
      <c r="S157" s="132"/>
      <c r="Z157" s="132">
        <f t="shared" si="8"/>
        <v>0</v>
      </c>
      <c r="AA157" s="132">
        <f t="shared" si="9"/>
        <v>10000</v>
      </c>
    </row>
    <row r="158" spans="1:27" s="130" customFormat="1" ht="20.100000000000001" customHeight="1" x14ac:dyDescent="0.25">
      <c r="A158" s="130" t="s">
        <v>0</v>
      </c>
      <c r="B158" s="130" t="s">
        <v>94</v>
      </c>
      <c r="C158" s="130" t="s">
        <v>2</v>
      </c>
      <c r="D158" s="130" t="s">
        <v>2</v>
      </c>
      <c r="E158" s="130" t="s">
        <v>137</v>
      </c>
      <c r="F158" s="130" t="s">
        <v>3</v>
      </c>
      <c r="G158" s="130" t="s">
        <v>37</v>
      </c>
      <c r="H158" s="130" t="s">
        <v>9</v>
      </c>
      <c r="I158" s="130" t="s">
        <v>10</v>
      </c>
      <c r="J158" s="130" t="s">
        <v>11</v>
      </c>
      <c r="K158" s="130" t="s">
        <v>71</v>
      </c>
      <c r="L158" s="135" t="s">
        <v>103</v>
      </c>
      <c r="M158" s="132">
        <v>1200</v>
      </c>
      <c r="N158" s="132"/>
      <c r="O158" s="132"/>
      <c r="P158" s="132"/>
      <c r="R158" s="132"/>
      <c r="S158" s="132"/>
      <c r="Z158" s="132">
        <f t="shared" si="8"/>
        <v>0</v>
      </c>
      <c r="AA158" s="132">
        <f t="shared" si="9"/>
        <v>1200</v>
      </c>
    </row>
    <row r="159" spans="1:27" s="130" customFormat="1" ht="20.100000000000001" customHeight="1" x14ac:dyDescent="0.25">
      <c r="A159" s="130" t="s">
        <v>0</v>
      </c>
      <c r="B159" s="130" t="s">
        <v>94</v>
      </c>
      <c r="C159" s="130" t="s">
        <v>2</v>
      </c>
      <c r="D159" s="130" t="s">
        <v>2</v>
      </c>
      <c r="E159" s="130" t="s">
        <v>137</v>
      </c>
      <c r="F159" s="130" t="s">
        <v>3</v>
      </c>
      <c r="G159" s="130" t="s">
        <v>40</v>
      </c>
      <c r="H159" s="130" t="s">
        <v>9</v>
      </c>
      <c r="I159" s="130" t="s">
        <v>10</v>
      </c>
      <c r="J159" s="130" t="s">
        <v>11</v>
      </c>
      <c r="K159" s="130" t="s">
        <v>71</v>
      </c>
      <c r="L159" s="135" t="s">
        <v>103</v>
      </c>
      <c r="M159" s="132">
        <v>158000</v>
      </c>
      <c r="N159" s="132"/>
      <c r="O159" s="132"/>
      <c r="P159" s="132"/>
      <c r="R159" s="132"/>
      <c r="S159" s="132"/>
      <c r="Z159" s="132">
        <f t="shared" si="8"/>
        <v>0</v>
      </c>
      <c r="AA159" s="132">
        <f t="shared" si="9"/>
        <v>158000</v>
      </c>
    </row>
    <row r="160" spans="1:27" s="130" customFormat="1" ht="20.100000000000001" customHeight="1" x14ac:dyDescent="0.25">
      <c r="A160" s="130" t="s">
        <v>0</v>
      </c>
      <c r="B160" s="130" t="s">
        <v>94</v>
      </c>
      <c r="C160" s="130" t="s">
        <v>2</v>
      </c>
      <c r="D160" s="130" t="s">
        <v>2</v>
      </c>
      <c r="E160" s="130" t="s">
        <v>137</v>
      </c>
      <c r="F160" s="130" t="s">
        <v>3</v>
      </c>
      <c r="G160" s="130" t="s">
        <v>41</v>
      </c>
      <c r="H160" s="130" t="s">
        <v>9</v>
      </c>
      <c r="I160" s="130" t="s">
        <v>10</v>
      </c>
      <c r="J160" s="130" t="s">
        <v>11</v>
      </c>
      <c r="K160" s="130" t="s">
        <v>71</v>
      </c>
      <c r="L160" s="135" t="s">
        <v>103</v>
      </c>
      <c r="M160" s="132">
        <v>12000</v>
      </c>
      <c r="N160" s="132"/>
      <c r="O160" s="132"/>
      <c r="P160" s="132"/>
      <c r="R160" s="132"/>
      <c r="S160" s="132"/>
      <c r="Z160" s="132">
        <f t="shared" si="8"/>
        <v>0</v>
      </c>
      <c r="AA160" s="132">
        <f t="shared" si="9"/>
        <v>12000</v>
      </c>
    </row>
    <row r="161" spans="1:27" s="130" customFormat="1" ht="20.100000000000001" customHeight="1" x14ac:dyDescent="0.25">
      <c r="A161" s="130" t="s">
        <v>0</v>
      </c>
      <c r="B161" s="130" t="s">
        <v>94</v>
      </c>
      <c r="C161" s="130" t="s">
        <v>2</v>
      </c>
      <c r="D161" s="130" t="s">
        <v>2</v>
      </c>
      <c r="E161" s="130" t="s">
        <v>137</v>
      </c>
      <c r="F161" s="130" t="s">
        <v>3</v>
      </c>
      <c r="G161" s="130" t="s">
        <v>42</v>
      </c>
      <c r="H161" s="130" t="s">
        <v>9</v>
      </c>
      <c r="I161" s="130" t="s">
        <v>10</v>
      </c>
      <c r="J161" s="130" t="s">
        <v>11</v>
      </c>
      <c r="K161" s="130" t="s">
        <v>71</v>
      </c>
      <c r="L161" s="135" t="s">
        <v>103</v>
      </c>
      <c r="M161" s="132">
        <v>25000</v>
      </c>
      <c r="N161" s="132"/>
      <c r="O161" s="132"/>
      <c r="P161" s="132"/>
      <c r="R161" s="132"/>
      <c r="S161" s="132"/>
      <c r="Z161" s="132">
        <f t="shared" ref="Z161" si="10">N161+O161+P161+Q161+R161+S161+T161+U161+V161+W161+X161+Y161</f>
        <v>0</v>
      </c>
      <c r="AA161" s="132">
        <f t="shared" ref="AA161:AA170" si="11">M161-Z161</f>
        <v>25000</v>
      </c>
    </row>
    <row r="162" spans="1:27" s="130" customFormat="1" ht="20.100000000000001" customHeight="1" x14ac:dyDescent="0.25">
      <c r="A162" s="129" t="s">
        <v>131</v>
      </c>
      <c r="B162" s="143" t="s">
        <v>190</v>
      </c>
      <c r="C162" s="129" t="s">
        <v>2</v>
      </c>
      <c r="D162" s="129" t="s">
        <v>2</v>
      </c>
      <c r="E162" s="135" t="s">
        <v>137</v>
      </c>
      <c r="F162" s="143" t="s">
        <v>191</v>
      </c>
      <c r="G162" s="129" t="s">
        <v>192</v>
      </c>
      <c r="H162" s="135" t="s">
        <v>9</v>
      </c>
      <c r="I162" s="135" t="s">
        <v>10</v>
      </c>
      <c r="J162" s="135" t="s">
        <v>11</v>
      </c>
      <c r="K162" s="129" t="s">
        <v>193</v>
      </c>
      <c r="L162" s="135" t="s">
        <v>103</v>
      </c>
      <c r="M162" s="137">
        <v>0</v>
      </c>
      <c r="N162" s="132">
        <v>1543577</v>
      </c>
      <c r="O162" s="132"/>
      <c r="P162" s="132">
        <v>112521</v>
      </c>
      <c r="Q162" s="150">
        <v>937533</v>
      </c>
      <c r="R162" s="132">
        <v>517126</v>
      </c>
      <c r="S162" s="132"/>
      <c r="Z162" s="132">
        <f>SUM(N162:Y162)</f>
        <v>3110757</v>
      </c>
      <c r="AA162" s="132">
        <f t="shared" si="11"/>
        <v>-3110757</v>
      </c>
    </row>
    <row r="163" spans="1:27" s="130" customFormat="1" ht="20.100000000000001" customHeight="1" x14ac:dyDescent="0.25">
      <c r="A163" s="129" t="s">
        <v>0</v>
      </c>
      <c r="B163" s="129" t="s">
        <v>96</v>
      </c>
      <c r="C163" s="129" t="s">
        <v>2</v>
      </c>
      <c r="D163" s="129" t="s">
        <v>2</v>
      </c>
      <c r="E163" s="130" t="s">
        <v>137</v>
      </c>
      <c r="F163" s="129" t="s">
        <v>97</v>
      </c>
      <c r="G163" s="129" t="s">
        <v>98</v>
      </c>
      <c r="H163" s="130" t="s">
        <v>9</v>
      </c>
      <c r="I163" s="130" t="s">
        <v>10</v>
      </c>
      <c r="J163" s="130" t="s">
        <v>11</v>
      </c>
      <c r="K163" s="129" t="s">
        <v>99</v>
      </c>
      <c r="L163" s="135" t="s">
        <v>103</v>
      </c>
      <c r="M163" s="131">
        <v>180000</v>
      </c>
      <c r="N163" s="132">
        <v>20000</v>
      </c>
      <c r="O163" s="132">
        <v>20000</v>
      </c>
      <c r="P163" s="132">
        <v>20000</v>
      </c>
      <c r="R163" s="132"/>
      <c r="Z163" s="132">
        <f>N163+O163+P163+Q163+R163+S163+T163+U163+V163+W163+X163+Y163</f>
        <v>60000</v>
      </c>
      <c r="AA163" s="132">
        <f t="shared" si="11"/>
        <v>120000</v>
      </c>
    </row>
    <row r="164" spans="1:27" s="130" customFormat="1" ht="20.100000000000001" customHeight="1" x14ac:dyDescent="0.25">
      <c r="A164" s="129" t="s">
        <v>0</v>
      </c>
      <c r="B164" s="129" t="s">
        <v>96</v>
      </c>
      <c r="C164" s="129" t="s">
        <v>2</v>
      </c>
      <c r="D164" s="129" t="s">
        <v>2</v>
      </c>
      <c r="E164" s="130" t="s">
        <v>137</v>
      </c>
      <c r="F164" s="129" t="s">
        <v>97</v>
      </c>
      <c r="G164" s="129" t="s">
        <v>100</v>
      </c>
      <c r="H164" s="130" t="s">
        <v>9</v>
      </c>
      <c r="I164" s="130" t="s">
        <v>10</v>
      </c>
      <c r="J164" s="130" t="s">
        <v>11</v>
      </c>
      <c r="K164" s="129" t="s">
        <v>99</v>
      </c>
      <c r="L164" s="135" t="s">
        <v>103</v>
      </c>
      <c r="M164" s="131">
        <v>15000</v>
      </c>
      <c r="N164" s="132">
        <v>2241</v>
      </c>
      <c r="O164" s="132">
        <v>6000</v>
      </c>
      <c r="P164" s="132">
        <v>75394</v>
      </c>
      <c r="Q164" s="150">
        <v>23652</v>
      </c>
      <c r="R164" s="132">
        <v>91350</v>
      </c>
      <c r="S164" s="132">
        <v>50217</v>
      </c>
      <c r="Z164" s="132">
        <f>N164+O164+P164+Q164+R164+S164+T164+U164+V164+W164+X164+Y164</f>
        <v>248854</v>
      </c>
      <c r="AA164" s="132">
        <f t="shared" si="11"/>
        <v>-233854</v>
      </c>
    </row>
    <row r="165" spans="1:27" s="130" customFormat="1" ht="20.100000000000001" customHeight="1" x14ac:dyDescent="0.25">
      <c r="A165" s="129" t="s">
        <v>0</v>
      </c>
      <c r="B165" s="129" t="s">
        <v>96</v>
      </c>
      <c r="C165" s="129" t="s">
        <v>2</v>
      </c>
      <c r="D165" s="129" t="s">
        <v>2</v>
      </c>
      <c r="E165" s="130" t="s">
        <v>137</v>
      </c>
      <c r="F165" s="129" t="s">
        <v>97</v>
      </c>
      <c r="G165" s="129" t="s">
        <v>101</v>
      </c>
      <c r="H165" s="130" t="s">
        <v>9</v>
      </c>
      <c r="I165" s="130" t="s">
        <v>10</v>
      </c>
      <c r="J165" s="130" t="s">
        <v>11</v>
      </c>
      <c r="K165" s="129" t="s">
        <v>102</v>
      </c>
      <c r="L165" s="135" t="s">
        <v>103</v>
      </c>
      <c r="M165" s="131">
        <v>1100000</v>
      </c>
      <c r="N165" s="132"/>
      <c r="O165" s="132">
        <v>348000</v>
      </c>
      <c r="P165" s="132"/>
      <c r="R165" s="132"/>
      <c r="Z165" s="132">
        <f>N165+O165+P165+Q165+R165+S165+T165+U165+V165+W165+X165+Y165</f>
        <v>348000</v>
      </c>
      <c r="AA165" s="132">
        <f t="shared" si="11"/>
        <v>752000</v>
      </c>
    </row>
    <row r="166" spans="1:27" s="130" customFormat="1" ht="20.100000000000001" customHeight="1" x14ac:dyDescent="0.25">
      <c r="A166" s="129" t="s">
        <v>131</v>
      </c>
      <c r="B166" s="129" t="s">
        <v>96</v>
      </c>
      <c r="C166" s="129" t="s">
        <v>2</v>
      </c>
      <c r="D166" s="129" t="s">
        <v>2</v>
      </c>
      <c r="E166" s="130" t="s">
        <v>137</v>
      </c>
      <c r="F166" s="143" t="s">
        <v>186</v>
      </c>
      <c r="G166" s="129" t="s">
        <v>187</v>
      </c>
      <c r="H166" s="130" t="s">
        <v>9</v>
      </c>
      <c r="I166" s="130" t="s">
        <v>10</v>
      </c>
      <c r="J166" s="130" t="s">
        <v>11</v>
      </c>
      <c r="K166" s="130" t="s">
        <v>71</v>
      </c>
      <c r="L166" s="130" t="s">
        <v>103</v>
      </c>
      <c r="M166" s="130">
        <v>0</v>
      </c>
      <c r="N166" s="132">
        <v>1888576</v>
      </c>
      <c r="O166" s="132"/>
      <c r="P166" s="132">
        <v>478008</v>
      </c>
      <c r="R166" s="132">
        <v>2026778</v>
      </c>
      <c r="S166" s="132"/>
      <c r="T166" s="157"/>
      <c r="Z166" s="132">
        <f>SUM(N166:Y166)</f>
        <v>4393362</v>
      </c>
      <c r="AA166" s="132">
        <f t="shared" si="11"/>
        <v>-4393362</v>
      </c>
    </row>
    <row r="167" spans="1:27" s="130" customFormat="1" ht="20.100000000000001" customHeight="1" x14ac:dyDescent="0.25">
      <c r="A167" s="144" t="s">
        <v>131</v>
      </c>
      <c r="B167" s="145" t="s">
        <v>194</v>
      </c>
      <c r="C167" s="144" t="s">
        <v>2</v>
      </c>
      <c r="D167" s="144" t="s">
        <v>2</v>
      </c>
      <c r="E167" s="146" t="s">
        <v>137</v>
      </c>
      <c r="F167" s="147" t="s">
        <v>186</v>
      </c>
      <c r="G167" s="144" t="s">
        <v>187</v>
      </c>
      <c r="H167" s="129" t="s">
        <v>5</v>
      </c>
      <c r="I167" s="129" t="s">
        <v>6</v>
      </c>
      <c r="J167" s="129" t="s">
        <v>7</v>
      </c>
      <c r="K167" s="129" t="s">
        <v>71</v>
      </c>
      <c r="L167" s="129" t="s">
        <v>103</v>
      </c>
      <c r="M167" s="130">
        <v>0</v>
      </c>
      <c r="N167" s="132"/>
      <c r="O167" s="132">
        <v>6132768</v>
      </c>
      <c r="P167" s="132">
        <v>2730250</v>
      </c>
      <c r="R167" s="132">
        <v>5713605.3300000001</v>
      </c>
      <c r="S167" s="132">
        <v>2757417.06</v>
      </c>
      <c r="Z167" s="132">
        <f>SUM(N167:Y167)</f>
        <v>17334040.390000001</v>
      </c>
      <c r="AA167" s="132">
        <f t="shared" si="11"/>
        <v>-17334040.390000001</v>
      </c>
    </row>
    <row r="168" spans="1:27" s="130" customFormat="1" ht="20.100000000000001" customHeight="1" x14ac:dyDescent="0.25">
      <c r="A168" s="129" t="s">
        <v>131</v>
      </c>
      <c r="B168" s="148" t="s">
        <v>188</v>
      </c>
      <c r="C168" s="129" t="s">
        <v>2</v>
      </c>
      <c r="D168" s="129" t="s">
        <v>2</v>
      </c>
      <c r="E168" s="130" t="s">
        <v>137</v>
      </c>
      <c r="F168" s="143" t="s">
        <v>186</v>
      </c>
      <c r="G168" s="129" t="s">
        <v>189</v>
      </c>
      <c r="H168" s="130" t="s">
        <v>9</v>
      </c>
      <c r="I168" s="130" t="s">
        <v>10</v>
      </c>
      <c r="J168" s="130" t="s">
        <v>11</v>
      </c>
      <c r="K168" s="130" t="s">
        <v>71</v>
      </c>
      <c r="L168" s="130" t="s">
        <v>103</v>
      </c>
      <c r="M168" s="130">
        <v>0</v>
      </c>
      <c r="N168" s="132"/>
      <c r="O168" s="132"/>
      <c r="P168" s="132"/>
      <c r="R168" s="132"/>
      <c r="Z168" s="132"/>
      <c r="AA168" s="132">
        <f t="shared" si="11"/>
        <v>0</v>
      </c>
    </row>
    <row r="169" spans="1:27" s="130" customFormat="1" ht="20.100000000000001" customHeight="1" x14ac:dyDescent="0.25">
      <c r="A169" s="135"/>
      <c r="B169" s="149"/>
      <c r="C169" s="135"/>
      <c r="D169" s="135"/>
      <c r="M169" s="130">
        <v>0</v>
      </c>
      <c r="N169" s="132"/>
      <c r="O169" s="132"/>
      <c r="P169" s="132"/>
      <c r="R169" s="132"/>
      <c r="Z169" s="132"/>
      <c r="AA169" s="132">
        <f t="shared" si="11"/>
        <v>0</v>
      </c>
    </row>
    <row r="170" spans="1:27" s="125" customFormat="1" ht="29.25" customHeight="1" x14ac:dyDescent="0.25">
      <c r="A170" s="125" t="s">
        <v>149</v>
      </c>
      <c r="L170" s="155"/>
      <c r="M170" s="156">
        <f>SUM(M2:M169)</f>
        <v>387952935</v>
      </c>
      <c r="N170" s="156">
        <f>SUM(N2:N169)</f>
        <v>18238109</v>
      </c>
      <c r="O170" s="156">
        <f>SUM(O2:O169)</f>
        <v>39228979.149999999</v>
      </c>
      <c r="P170" s="156">
        <f>SUM(P2:P169)</f>
        <v>38829905.719999999</v>
      </c>
      <c r="Q170" s="156">
        <f>SUM(Q2:Q169)</f>
        <v>33041681.489999998</v>
      </c>
      <c r="R170" s="156">
        <f>SUBTOTAL(9,R2:R169)</f>
        <v>40368952.449999996</v>
      </c>
      <c r="S170" s="156">
        <f>SUM(S2:S169)</f>
        <v>37942028.100000009</v>
      </c>
      <c r="T170" s="155"/>
      <c r="U170" s="155"/>
      <c r="V170" s="155"/>
      <c r="W170" s="155"/>
      <c r="X170" s="155"/>
      <c r="Y170" s="155"/>
      <c r="Z170" s="156">
        <f>N170+O170+P170+Q170+R170+S170+T170+U170+V170+W170+X170+Y170</f>
        <v>207649655.91000003</v>
      </c>
      <c r="AA170" s="156">
        <f t="shared" si="11"/>
        <v>180303279.08999997</v>
      </c>
    </row>
    <row r="171" spans="1:27" s="130" customFormat="1" ht="39.950000000000003" customHeight="1" x14ac:dyDescent="0.25">
      <c r="N171" s="132"/>
      <c r="O171" s="132"/>
      <c r="P171" s="132"/>
      <c r="T171" s="132"/>
    </row>
    <row r="172" spans="1:27" ht="24.95" customHeight="1" x14ac:dyDescent="0.25">
      <c r="E172" s="3"/>
    </row>
    <row r="173" spans="1:27" ht="24.95" customHeight="1" x14ac:dyDescent="0.25">
      <c r="E173" s="3"/>
    </row>
    <row r="174" spans="1:27" x14ac:dyDescent="0.25">
      <c r="E174" s="3"/>
    </row>
    <row r="175" spans="1:27" x14ac:dyDescent="0.25">
      <c r="E175" s="3"/>
    </row>
    <row r="176" spans="1:27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8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5"/>
    </row>
    <row r="232" spans="5:5" x14ac:dyDescent="0.25">
      <c r="E232" s="3"/>
    </row>
    <row r="233" spans="5:5" x14ac:dyDescent="0.25">
      <c r="E233" s="4"/>
    </row>
    <row r="301" spans="6:10" ht="15.75" x14ac:dyDescent="0.25">
      <c r="F301" s="84" t="s">
        <v>901</v>
      </c>
      <c r="G301" s="85" t="s">
        <v>196</v>
      </c>
      <c r="H301" s="85" t="s">
        <v>197</v>
      </c>
      <c r="I301" s="85" t="s">
        <v>198</v>
      </c>
      <c r="J301" s="83"/>
    </row>
    <row r="302" spans="6:10" ht="15.75" x14ac:dyDescent="0.25">
      <c r="F302" s="86" t="s">
        <v>902</v>
      </c>
      <c r="G302" s="87" t="s">
        <v>200</v>
      </c>
      <c r="H302" s="87" t="s">
        <v>201</v>
      </c>
      <c r="I302" s="87" t="s">
        <v>202</v>
      </c>
      <c r="J302" s="83"/>
    </row>
    <row r="303" spans="6:10" ht="15.75" x14ac:dyDescent="0.25">
      <c r="F303" s="86" t="s">
        <v>903</v>
      </c>
      <c r="G303" s="83" t="s">
        <v>204</v>
      </c>
      <c r="H303" s="87" t="s">
        <v>205</v>
      </c>
      <c r="I303" s="87" t="s">
        <v>210</v>
      </c>
      <c r="J303" s="83"/>
    </row>
    <row r="304" spans="6:10" ht="15.75" x14ac:dyDescent="0.25">
      <c r="F304" s="86" t="s">
        <v>904</v>
      </c>
      <c r="G304" s="87" t="s">
        <v>208</v>
      </c>
      <c r="H304" s="87" t="s">
        <v>209</v>
      </c>
      <c r="I304" s="87" t="s">
        <v>218</v>
      </c>
      <c r="J304" s="83"/>
    </row>
    <row r="305" spans="6:10" ht="15.75" x14ac:dyDescent="0.25">
      <c r="F305" s="86" t="s">
        <v>905</v>
      </c>
      <c r="G305" s="88" t="s">
        <v>212</v>
      </c>
      <c r="H305" s="83" t="s">
        <v>213</v>
      </c>
      <c r="I305" s="87" t="s">
        <v>229</v>
      </c>
      <c r="J305" s="83"/>
    </row>
    <row r="306" spans="6:10" ht="15.75" x14ac:dyDescent="0.25">
      <c r="F306" s="86" t="s">
        <v>906</v>
      </c>
      <c r="G306" s="83" t="s">
        <v>216</v>
      </c>
      <c r="H306" s="88" t="s">
        <v>217</v>
      </c>
      <c r="I306" s="87" t="s">
        <v>232</v>
      </c>
      <c r="J306" s="83"/>
    </row>
    <row r="307" spans="6:10" ht="15.75" x14ac:dyDescent="0.25">
      <c r="F307" s="86" t="s">
        <v>907</v>
      </c>
      <c r="G307" s="87" t="s">
        <v>220</v>
      </c>
      <c r="H307" s="87" t="s">
        <v>221</v>
      </c>
      <c r="I307" s="87" t="s">
        <v>235</v>
      </c>
      <c r="J307" s="83"/>
    </row>
    <row r="308" spans="6:10" ht="15.75" x14ac:dyDescent="0.25">
      <c r="F308" s="22" t="s">
        <v>908</v>
      </c>
      <c r="G308" s="87" t="s">
        <v>224</v>
      </c>
      <c r="H308" s="87" t="s">
        <v>225</v>
      </c>
      <c r="I308" s="88"/>
      <c r="J308" s="83"/>
    </row>
    <row r="309" spans="6:10" ht="15.75" x14ac:dyDescent="0.25">
      <c r="F309" s="86" t="s">
        <v>909</v>
      </c>
      <c r="G309" s="88"/>
      <c r="H309" s="88" t="s">
        <v>228</v>
      </c>
      <c r="I309" s="83"/>
      <c r="J309" s="83"/>
    </row>
    <row r="310" spans="6:10" ht="15.75" x14ac:dyDescent="0.25">
      <c r="F310" s="86" t="s">
        <v>910</v>
      </c>
      <c r="G310" s="88"/>
      <c r="H310" s="87" t="s">
        <v>231</v>
      </c>
      <c r="I310" s="83"/>
      <c r="J310" s="83"/>
    </row>
    <row r="311" spans="6:10" ht="15.75" x14ac:dyDescent="0.25">
      <c r="F311" s="86" t="s">
        <v>911</v>
      </c>
      <c r="G311" s="83"/>
      <c r="H311" s="87" t="s">
        <v>234</v>
      </c>
      <c r="I311" s="87"/>
      <c r="J311" s="83"/>
    </row>
    <row r="312" spans="6:10" ht="15.75" x14ac:dyDescent="0.25">
      <c r="F312" s="86" t="s">
        <v>912</v>
      </c>
      <c r="G312" s="83"/>
      <c r="H312" s="87" t="s">
        <v>237</v>
      </c>
      <c r="I312" s="83"/>
      <c r="J312" s="83"/>
    </row>
    <row r="313" spans="6:10" ht="15.75" x14ac:dyDescent="0.25">
      <c r="F313" s="86" t="s">
        <v>913</v>
      </c>
      <c r="G313" s="83"/>
      <c r="H313" s="87" t="s">
        <v>239</v>
      </c>
      <c r="I313" s="87"/>
      <c r="J313" s="83"/>
    </row>
    <row r="314" spans="6:10" ht="15.75" x14ac:dyDescent="0.25">
      <c r="F314" s="86" t="s">
        <v>914</v>
      </c>
      <c r="G314" s="83"/>
      <c r="H314" s="83" t="s">
        <v>241</v>
      </c>
      <c r="I314" s="83"/>
      <c r="J314" s="83"/>
    </row>
    <row r="315" spans="6:10" ht="15.75" x14ac:dyDescent="0.25">
      <c r="F315" s="86" t="s">
        <v>915</v>
      </c>
      <c r="G315" s="83"/>
      <c r="H315" s="83" t="s">
        <v>243</v>
      </c>
      <c r="I315" s="83"/>
      <c r="J315" s="83"/>
    </row>
    <row r="316" spans="6:10" ht="15.75" x14ac:dyDescent="0.25">
      <c r="F316" s="86" t="s">
        <v>916</v>
      </c>
      <c r="G316" s="83"/>
      <c r="H316" s="87" t="s">
        <v>245</v>
      </c>
      <c r="I316" s="83"/>
      <c r="J316" s="83"/>
    </row>
    <row r="317" spans="6:10" ht="15.75" x14ac:dyDescent="0.25">
      <c r="F317" s="86" t="s">
        <v>917</v>
      </c>
      <c r="G317" s="83"/>
      <c r="H317" s="87" t="s">
        <v>247</v>
      </c>
      <c r="I317" s="83"/>
      <c r="J317" s="83"/>
    </row>
    <row r="318" spans="6:10" ht="15.75" x14ac:dyDescent="0.25">
      <c r="F318" s="86" t="s">
        <v>918</v>
      </c>
      <c r="G318" s="83"/>
      <c r="H318" s="87" t="s">
        <v>249</v>
      </c>
      <c r="I318" s="83"/>
      <c r="J318" s="83"/>
    </row>
    <row r="319" spans="6:10" ht="15.75" x14ac:dyDescent="0.25">
      <c r="F319" s="86" t="s">
        <v>919</v>
      </c>
      <c r="G319" s="83"/>
      <c r="H319" s="87" t="s">
        <v>251</v>
      </c>
      <c r="I319" s="83"/>
      <c r="J319" s="83"/>
    </row>
    <row r="320" spans="6:10" ht="15.75" x14ac:dyDescent="0.25">
      <c r="F320" s="86" t="s">
        <v>920</v>
      </c>
      <c r="G320" s="83"/>
      <c r="H320" s="87" t="s">
        <v>253</v>
      </c>
      <c r="I320" s="83"/>
      <c r="J320" s="83"/>
    </row>
    <row r="321" spans="6:10" ht="15.75" x14ac:dyDescent="0.25">
      <c r="F321" s="86" t="s">
        <v>921</v>
      </c>
      <c r="G321" s="83"/>
      <c r="H321" s="83" t="s">
        <v>255</v>
      </c>
      <c r="I321" s="83"/>
      <c r="J321" s="83"/>
    </row>
    <row r="322" spans="6:10" ht="15.75" x14ac:dyDescent="0.25">
      <c r="F322" s="86" t="s">
        <v>922</v>
      </c>
      <c r="G322" s="83"/>
      <c r="H322" s="83" t="s">
        <v>257</v>
      </c>
      <c r="I322" s="83"/>
      <c r="J322" s="83"/>
    </row>
    <row r="323" spans="6:10" ht="15.75" x14ac:dyDescent="0.25">
      <c r="F323" s="86" t="s">
        <v>923</v>
      </c>
      <c r="G323" s="83"/>
      <c r="H323" s="83" t="s">
        <v>259</v>
      </c>
      <c r="I323" s="83"/>
      <c r="J323" s="83"/>
    </row>
    <row r="324" spans="6:10" ht="15.75" x14ac:dyDescent="0.25">
      <c r="F324" s="86" t="s">
        <v>924</v>
      </c>
      <c r="G324" s="83"/>
      <c r="H324" s="83" t="s">
        <v>261</v>
      </c>
      <c r="I324" s="89"/>
      <c r="J324" s="83"/>
    </row>
    <row r="325" spans="6:10" ht="15.75" x14ac:dyDescent="0.25">
      <c r="F325" s="86" t="s">
        <v>925</v>
      </c>
      <c r="G325" s="83"/>
      <c r="H325" s="87" t="s">
        <v>263</v>
      </c>
      <c r="I325" s="89"/>
      <c r="J325" s="83"/>
    </row>
    <row r="326" spans="6:10" ht="15.75" x14ac:dyDescent="0.25">
      <c r="F326" s="86" t="s">
        <v>926</v>
      </c>
      <c r="G326" s="83"/>
      <c r="H326" s="83"/>
      <c r="I326" s="89"/>
      <c r="J326" s="83"/>
    </row>
    <row r="327" spans="6:10" ht="15.75" x14ac:dyDescent="0.25">
      <c r="F327" s="86" t="s">
        <v>927</v>
      </c>
      <c r="G327" s="83"/>
      <c r="H327" s="83"/>
      <c r="I327" s="83"/>
      <c r="J327" s="83"/>
    </row>
    <row r="328" spans="6:10" ht="15.75" x14ac:dyDescent="0.25">
      <c r="F328" s="86" t="s">
        <v>928</v>
      </c>
      <c r="G328" s="83"/>
      <c r="H328" s="83"/>
      <c r="I328" s="83"/>
      <c r="J328" s="83"/>
    </row>
    <row r="329" spans="6:10" ht="15.75" x14ac:dyDescent="0.25">
      <c r="F329" s="86" t="s">
        <v>929</v>
      </c>
      <c r="G329" s="83"/>
      <c r="H329" s="83"/>
      <c r="I329" s="83"/>
      <c r="J329" s="83"/>
    </row>
    <row r="330" spans="6:10" ht="15.75" x14ac:dyDescent="0.25">
      <c r="F330" s="86" t="s">
        <v>930</v>
      </c>
      <c r="G330" s="83"/>
      <c r="H330" s="83"/>
      <c r="I330" s="83"/>
      <c r="J330" s="83"/>
    </row>
    <row r="331" spans="6:10" ht="15.75" x14ac:dyDescent="0.25">
      <c r="F331" s="86" t="s">
        <v>931</v>
      </c>
      <c r="G331" s="83"/>
      <c r="H331" s="83"/>
      <c r="I331" s="83"/>
      <c r="J331" s="83"/>
    </row>
    <row r="332" spans="6:10" ht="15.75" x14ac:dyDescent="0.25">
      <c r="F332" s="86" t="s">
        <v>932</v>
      </c>
      <c r="G332" s="83"/>
      <c r="H332" s="83"/>
      <c r="I332" s="83"/>
      <c r="J332" s="83"/>
    </row>
    <row r="333" spans="6:10" ht="15.75" x14ac:dyDescent="0.25">
      <c r="F333" s="86" t="s">
        <v>933</v>
      </c>
      <c r="G333" s="83"/>
      <c r="H333" s="83"/>
      <c r="I333" s="83"/>
      <c r="J333" s="83"/>
    </row>
    <row r="334" spans="6:10" ht="15.75" x14ac:dyDescent="0.25">
      <c r="F334" s="86" t="s">
        <v>934</v>
      </c>
      <c r="G334" s="83"/>
      <c r="H334" s="83"/>
      <c r="I334" s="83"/>
      <c r="J334" s="83"/>
    </row>
    <row r="335" spans="6:10" ht="15.75" x14ac:dyDescent="0.25">
      <c r="F335" s="86" t="s">
        <v>935</v>
      </c>
      <c r="G335" s="83"/>
      <c r="H335" s="83"/>
      <c r="I335" s="83"/>
      <c r="J335" s="83"/>
    </row>
    <row r="336" spans="6:10" ht="15.75" x14ac:dyDescent="0.25">
      <c r="F336" s="86" t="s">
        <v>936</v>
      </c>
      <c r="G336" s="83"/>
      <c r="H336" s="83"/>
      <c r="I336" s="83"/>
      <c r="J336" s="83"/>
    </row>
    <row r="337" spans="6:10" ht="15.75" x14ac:dyDescent="0.25">
      <c r="F337" s="86" t="s">
        <v>937</v>
      </c>
      <c r="G337" s="83"/>
      <c r="H337" s="83"/>
      <c r="I337" s="83"/>
      <c r="J337" s="83"/>
    </row>
    <row r="338" spans="6:10" ht="15.75" x14ac:dyDescent="0.25">
      <c r="F338" s="86" t="s">
        <v>938</v>
      </c>
      <c r="G338" s="83"/>
      <c r="H338" s="83"/>
      <c r="I338" s="83"/>
      <c r="J338" s="83"/>
    </row>
    <row r="339" spans="6:10" ht="15.75" x14ac:dyDescent="0.25">
      <c r="F339" s="86" t="s">
        <v>939</v>
      </c>
      <c r="G339" s="83"/>
      <c r="H339" s="83"/>
      <c r="I339" s="83"/>
      <c r="J339" s="83"/>
    </row>
    <row r="340" spans="6:10" ht="15.75" x14ac:dyDescent="0.25">
      <c r="F340" s="86" t="s">
        <v>940</v>
      </c>
      <c r="G340" s="83"/>
      <c r="H340" s="83"/>
      <c r="I340" s="83"/>
      <c r="J340" s="83"/>
    </row>
    <row r="341" spans="6:10" ht="15.75" x14ac:dyDescent="0.25">
      <c r="F341" s="86" t="s">
        <v>941</v>
      </c>
      <c r="G341" s="83"/>
      <c r="H341" s="83"/>
      <c r="I341" s="83"/>
      <c r="J341" s="83"/>
    </row>
    <row r="342" spans="6:10" ht="15.75" x14ac:dyDescent="0.25">
      <c r="F342" s="86" t="s">
        <v>942</v>
      </c>
      <c r="G342" s="83"/>
      <c r="H342" s="83"/>
      <c r="I342" s="83"/>
      <c r="J342" s="83"/>
    </row>
    <row r="343" spans="6:10" ht="15.75" x14ac:dyDescent="0.25">
      <c r="F343" s="86" t="s">
        <v>943</v>
      </c>
      <c r="G343" s="83"/>
      <c r="H343" s="83"/>
      <c r="I343" s="83"/>
      <c r="J343" s="83"/>
    </row>
    <row r="344" spans="6:10" ht="15.75" x14ac:dyDescent="0.25">
      <c r="F344" s="86" t="s">
        <v>944</v>
      </c>
      <c r="G344" s="83"/>
      <c r="H344" s="83"/>
      <c r="I344" s="83"/>
      <c r="J344" s="83"/>
    </row>
    <row r="345" spans="6:10" ht="15.75" x14ac:dyDescent="0.25">
      <c r="F345" s="86" t="s">
        <v>945</v>
      </c>
      <c r="G345" s="83"/>
      <c r="H345" s="83"/>
      <c r="I345" s="83"/>
      <c r="J345" s="83"/>
    </row>
    <row r="346" spans="6:10" ht="15.75" x14ac:dyDescent="0.25">
      <c r="F346" s="86" t="s">
        <v>946</v>
      </c>
      <c r="G346" s="83"/>
      <c r="H346" s="83"/>
      <c r="I346" s="83"/>
      <c r="J346" s="83"/>
    </row>
    <row r="347" spans="6:10" ht="15.75" x14ac:dyDescent="0.25">
      <c r="F347" s="86" t="s">
        <v>947</v>
      </c>
      <c r="G347" s="83"/>
      <c r="H347" s="83"/>
      <c r="I347" s="83"/>
      <c r="J347" s="83"/>
    </row>
    <row r="348" spans="6:10" ht="15.75" x14ac:dyDescent="0.25">
      <c r="F348" s="86" t="s">
        <v>948</v>
      </c>
      <c r="G348" s="83"/>
      <c r="H348" s="83"/>
      <c r="I348" s="83"/>
      <c r="J348" s="83"/>
    </row>
    <row r="349" spans="6:10" ht="15.75" x14ac:dyDescent="0.25">
      <c r="F349" s="86" t="s">
        <v>949</v>
      </c>
      <c r="G349" s="83"/>
      <c r="H349" s="83"/>
      <c r="I349" s="83"/>
      <c r="J349" s="83"/>
    </row>
    <row r="350" spans="6:10" ht="15.75" x14ac:dyDescent="0.25">
      <c r="F350" s="86" t="s">
        <v>950</v>
      </c>
      <c r="G350" s="83"/>
      <c r="H350" s="83"/>
      <c r="I350" s="83"/>
      <c r="J350" s="83"/>
    </row>
    <row r="351" spans="6:10" ht="15.75" x14ac:dyDescent="0.25">
      <c r="F351" s="86" t="s">
        <v>951</v>
      </c>
      <c r="G351" s="83"/>
      <c r="H351" s="83"/>
      <c r="I351" s="83"/>
      <c r="J351" s="83"/>
    </row>
    <row r="352" spans="6:10" ht="15.75" x14ac:dyDescent="0.25">
      <c r="F352" s="86" t="s">
        <v>952</v>
      </c>
      <c r="G352" s="83"/>
      <c r="H352" s="83"/>
      <c r="I352" s="83"/>
      <c r="J352" s="83"/>
    </row>
    <row r="353" spans="6:10" ht="15.75" x14ac:dyDescent="0.25">
      <c r="F353" s="86" t="s">
        <v>953</v>
      </c>
      <c r="G353" s="83"/>
      <c r="H353" s="83"/>
      <c r="I353" s="83"/>
      <c r="J353" s="83"/>
    </row>
    <row r="354" spans="6:10" ht="15.75" x14ac:dyDescent="0.25">
      <c r="F354" s="86" t="s">
        <v>954</v>
      </c>
      <c r="G354" s="83"/>
      <c r="H354" s="83"/>
      <c r="I354" s="83"/>
      <c r="J354" s="83"/>
    </row>
    <row r="355" spans="6:10" ht="15.75" x14ac:dyDescent="0.25">
      <c r="F355" s="86" t="s">
        <v>955</v>
      </c>
      <c r="G355" s="83"/>
      <c r="H355" s="83"/>
      <c r="I355" s="83"/>
      <c r="J355" s="83"/>
    </row>
    <row r="356" spans="6:10" ht="15.75" x14ac:dyDescent="0.25">
      <c r="F356" s="86" t="s">
        <v>956</v>
      </c>
      <c r="G356" s="83"/>
      <c r="H356" s="83"/>
      <c r="I356" s="83"/>
      <c r="J356" s="83"/>
    </row>
    <row r="357" spans="6:10" ht="15.75" x14ac:dyDescent="0.25">
      <c r="F357" s="86" t="s">
        <v>957</v>
      </c>
      <c r="G357" s="83"/>
      <c r="H357" s="83"/>
      <c r="I357" s="83"/>
      <c r="J357" s="83"/>
    </row>
    <row r="358" spans="6:10" ht="15.75" x14ac:dyDescent="0.25">
      <c r="F358" s="86" t="s">
        <v>958</v>
      </c>
      <c r="G358" s="83"/>
      <c r="H358" s="83"/>
      <c r="I358" s="83"/>
      <c r="J358" s="83"/>
    </row>
    <row r="359" spans="6:10" ht="15.75" x14ac:dyDescent="0.25">
      <c r="F359" s="86" t="s">
        <v>959</v>
      </c>
      <c r="G359" s="83"/>
      <c r="H359" s="83"/>
      <c r="I359" s="83"/>
      <c r="J359" s="83"/>
    </row>
    <row r="360" spans="6:10" ht="15.75" x14ac:dyDescent="0.25">
      <c r="F360" s="86" t="s">
        <v>960</v>
      </c>
      <c r="G360" s="83"/>
      <c r="H360" s="83"/>
      <c r="I360" s="83"/>
      <c r="J360" s="83"/>
    </row>
    <row r="361" spans="6:10" ht="15.75" x14ac:dyDescent="0.25">
      <c r="F361" s="86" t="s">
        <v>961</v>
      </c>
      <c r="G361" s="83"/>
      <c r="H361" s="83"/>
      <c r="I361" s="83"/>
      <c r="J361" s="83"/>
    </row>
    <row r="362" spans="6:10" ht="15.75" x14ac:dyDescent="0.25">
      <c r="F362" s="86" t="s">
        <v>962</v>
      </c>
      <c r="G362" s="83"/>
      <c r="H362" s="83"/>
      <c r="I362" s="83"/>
      <c r="J362" s="83"/>
    </row>
    <row r="363" spans="6:10" ht="15.75" x14ac:dyDescent="0.25">
      <c r="F363" s="86" t="s">
        <v>963</v>
      </c>
      <c r="G363" s="83"/>
      <c r="H363" s="83"/>
      <c r="I363" s="83"/>
      <c r="J363" s="83"/>
    </row>
    <row r="364" spans="6:10" ht="15.75" x14ac:dyDescent="0.25">
      <c r="F364" s="86" t="s">
        <v>964</v>
      </c>
      <c r="G364" s="83"/>
      <c r="H364" s="83"/>
      <c r="I364" s="83"/>
      <c r="J364" s="83"/>
    </row>
    <row r="365" spans="6:10" ht="15.75" x14ac:dyDescent="0.25">
      <c r="F365" s="86" t="s">
        <v>965</v>
      </c>
      <c r="G365" s="83"/>
      <c r="H365" s="83"/>
      <c r="I365" s="83"/>
      <c r="J365" s="83"/>
    </row>
    <row r="366" spans="6:10" ht="15.75" x14ac:dyDescent="0.25">
      <c r="F366" s="86" t="s">
        <v>966</v>
      </c>
      <c r="G366" s="83"/>
      <c r="H366" s="83"/>
      <c r="I366" s="83"/>
      <c r="J366" s="83"/>
    </row>
    <row r="367" spans="6:10" ht="15.75" x14ac:dyDescent="0.25">
      <c r="F367" s="86" t="s">
        <v>967</v>
      </c>
      <c r="G367" s="83"/>
      <c r="H367" s="83"/>
      <c r="I367" s="83"/>
      <c r="J367" s="83"/>
    </row>
    <row r="368" spans="6:10" ht="15.75" x14ac:dyDescent="0.25">
      <c r="F368" s="86" t="s">
        <v>968</v>
      </c>
      <c r="G368" s="83"/>
      <c r="H368" s="83"/>
      <c r="I368" s="83"/>
      <c r="J368" s="83"/>
    </row>
    <row r="369" spans="6:10" ht="15.75" x14ac:dyDescent="0.25">
      <c r="F369" s="86" t="s">
        <v>969</v>
      </c>
      <c r="G369" s="83"/>
      <c r="H369" s="83"/>
      <c r="I369" s="83"/>
      <c r="J369" s="83"/>
    </row>
    <row r="370" spans="6:10" ht="15.75" x14ac:dyDescent="0.25">
      <c r="F370" s="86" t="s">
        <v>970</v>
      </c>
      <c r="G370" s="83"/>
      <c r="H370" s="83"/>
      <c r="I370" s="83"/>
      <c r="J370" s="83"/>
    </row>
    <row r="371" spans="6:10" ht="15.75" x14ac:dyDescent="0.25">
      <c r="F371" s="86" t="s">
        <v>971</v>
      </c>
      <c r="G371" s="83"/>
      <c r="H371" s="83"/>
      <c r="I371" s="83"/>
      <c r="J371" s="83"/>
    </row>
    <row r="372" spans="6:10" ht="15.75" x14ac:dyDescent="0.25">
      <c r="F372" s="86" t="s">
        <v>972</v>
      </c>
      <c r="G372" s="83"/>
      <c r="H372" s="83"/>
      <c r="I372" s="83"/>
      <c r="J372" s="83"/>
    </row>
    <row r="373" spans="6:10" ht="15.75" x14ac:dyDescent="0.25">
      <c r="F373" s="86" t="s">
        <v>973</v>
      </c>
      <c r="G373" s="83"/>
      <c r="H373" s="83"/>
      <c r="I373" s="83"/>
      <c r="J373" s="83"/>
    </row>
    <row r="374" spans="6:10" ht="15.75" x14ac:dyDescent="0.25">
      <c r="F374" s="86" t="s">
        <v>974</v>
      </c>
      <c r="G374" s="83"/>
      <c r="H374" s="83"/>
      <c r="I374" s="83"/>
      <c r="J374" s="83"/>
    </row>
    <row r="375" spans="6:10" ht="15.75" x14ac:dyDescent="0.25">
      <c r="F375" s="86" t="s">
        <v>975</v>
      </c>
      <c r="G375" s="83"/>
      <c r="H375" s="83"/>
      <c r="I375" s="83"/>
      <c r="J375" s="83"/>
    </row>
    <row r="376" spans="6:10" ht="15.75" x14ac:dyDescent="0.25">
      <c r="F376" s="86" t="s">
        <v>976</v>
      </c>
      <c r="G376" s="83"/>
      <c r="H376" s="83"/>
      <c r="I376" s="83"/>
      <c r="J376" s="83"/>
    </row>
    <row r="377" spans="6:10" ht="15.75" x14ac:dyDescent="0.25">
      <c r="F377" s="86" t="s">
        <v>977</v>
      </c>
      <c r="G377" s="83"/>
      <c r="H377" s="83"/>
      <c r="I377" s="83"/>
      <c r="J377" s="83"/>
    </row>
    <row r="378" spans="6:10" ht="15.75" x14ac:dyDescent="0.25">
      <c r="F378" s="86" t="s">
        <v>978</v>
      </c>
      <c r="G378" s="83"/>
      <c r="H378" s="83"/>
      <c r="I378" s="83"/>
      <c r="J378" s="83"/>
    </row>
    <row r="379" spans="6:10" ht="15.75" x14ac:dyDescent="0.25">
      <c r="F379" s="86" t="s">
        <v>979</v>
      </c>
      <c r="G379" s="83"/>
      <c r="H379" s="83"/>
      <c r="I379" s="83"/>
      <c r="J379" s="83"/>
    </row>
    <row r="380" spans="6:10" ht="15.75" x14ac:dyDescent="0.25">
      <c r="F380" s="86" t="s">
        <v>980</v>
      </c>
      <c r="G380" s="83"/>
      <c r="H380" s="83"/>
      <c r="I380" s="83"/>
      <c r="J380" s="83"/>
    </row>
    <row r="381" spans="6:10" ht="15.75" x14ac:dyDescent="0.25">
      <c r="F381" s="86" t="s">
        <v>981</v>
      </c>
      <c r="G381" s="83"/>
      <c r="H381" s="83"/>
      <c r="I381" s="83"/>
      <c r="J381" s="83"/>
    </row>
    <row r="382" spans="6:10" ht="15.75" x14ac:dyDescent="0.25">
      <c r="F382" s="86" t="s">
        <v>982</v>
      </c>
      <c r="G382" s="83"/>
      <c r="H382" s="83"/>
      <c r="I382" s="83"/>
      <c r="J382" s="83"/>
    </row>
    <row r="383" spans="6:10" ht="15.75" x14ac:dyDescent="0.25">
      <c r="F383" s="86" t="s">
        <v>983</v>
      </c>
      <c r="G383" s="83"/>
      <c r="H383" s="83"/>
      <c r="I383" s="83"/>
      <c r="J383" s="83"/>
    </row>
    <row r="384" spans="6:10" ht="15.75" x14ac:dyDescent="0.25">
      <c r="F384" s="86" t="s">
        <v>984</v>
      </c>
      <c r="G384" s="83"/>
      <c r="H384" s="83"/>
      <c r="I384" s="83"/>
      <c r="J384" s="83"/>
    </row>
    <row r="385" spans="6:10" ht="15.75" x14ac:dyDescent="0.25">
      <c r="F385" s="86" t="s">
        <v>985</v>
      </c>
      <c r="G385" s="83"/>
      <c r="H385" s="83"/>
      <c r="I385" s="83"/>
      <c r="J385" s="83"/>
    </row>
    <row r="386" spans="6:10" ht="15.75" x14ac:dyDescent="0.25">
      <c r="F386" s="86" t="s">
        <v>986</v>
      </c>
      <c r="G386" s="83"/>
      <c r="H386" s="83"/>
      <c r="I386" s="83"/>
      <c r="J386" s="83"/>
    </row>
    <row r="387" spans="6:10" ht="15.75" x14ac:dyDescent="0.25">
      <c r="F387" s="86" t="s">
        <v>987</v>
      </c>
      <c r="G387" s="83"/>
      <c r="H387" s="83"/>
      <c r="I387" s="83"/>
      <c r="J387" s="83"/>
    </row>
    <row r="388" spans="6:10" ht="15.75" x14ac:dyDescent="0.25">
      <c r="F388" s="86" t="s">
        <v>988</v>
      </c>
      <c r="G388" s="83"/>
      <c r="H388" s="83"/>
      <c r="I388" s="83"/>
      <c r="J388" s="83"/>
    </row>
    <row r="389" spans="6:10" ht="15.75" x14ac:dyDescent="0.25">
      <c r="F389" s="86" t="s">
        <v>989</v>
      </c>
      <c r="G389" s="83"/>
      <c r="H389" s="83"/>
      <c r="I389" s="83"/>
      <c r="J389" s="83"/>
    </row>
    <row r="390" spans="6:10" ht="15.75" x14ac:dyDescent="0.25">
      <c r="F390" s="86" t="s">
        <v>990</v>
      </c>
      <c r="G390" s="83"/>
      <c r="H390" s="83"/>
      <c r="I390" s="83"/>
      <c r="J390" s="83"/>
    </row>
    <row r="391" spans="6:10" ht="15.75" x14ac:dyDescent="0.25">
      <c r="F391" s="86" t="s">
        <v>991</v>
      </c>
      <c r="G391" s="83"/>
      <c r="H391" s="83"/>
      <c r="I391" s="83"/>
      <c r="J391" s="83"/>
    </row>
    <row r="392" spans="6:10" ht="15.75" x14ac:dyDescent="0.25">
      <c r="F392" s="86" t="s">
        <v>992</v>
      </c>
      <c r="G392" s="83"/>
      <c r="H392" s="83"/>
      <c r="I392" s="83"/>
      <c r="J392" s="83"/>
    </row>
    <row r="393" spans="6:10" ht="15.75" x14ac:dyDescent="0.25">
      <c r="F393" s="86" t="s">
        <v>993</v>
      </c>
      <c r="G393" s="83"/>
      <c r="H393" s="83"/>
      <c r="I393" s="83"/>
      <c r="J393" s="83"/>
    </row>
    <row r="394" spans="6:10" ht="15.75" x14ac:dyDescent="0.25">
      <c r="F394" s="86" t="s">
        <v>994</v>
      </c>
      <c r="G394" s="83"/>
      <c r="H394" s="83"/>
      <c r="I394" s="83"/>
      <c r="J394" s="83"/>
    </row>
    <row r="395" spans="6:10" ht="15.75" x14ac:dyDescent="0.25">
      <c r="F395" s="86" t="s">
        <v>995</v>
      </c>
      <c r="G395" s="83"/>
      <c r="H395" s="83"/>
      <c r="I395" s="83"/>
      <c r="J395" s="83"/>
    </row>
    <row r="396" spans="6:10" ht="15.75" x14ac:dyDescent="0.25">
      <c r="F396" s="86" t="s">
        <v>996</v>
      </c>
      <c r="G396" s="83"/>
      <c r="H396" s="83"/>
      <c r="I396" s="83"/>
      <c r="J396" s="83"/>
    </row>
    <row r="397" spans="6:10" ht="15.75" x14ac:dyDescent="0.25">
      <c r="F397" s="86" t="s">
        <v>997</v>
      </c>
      <c r="G397" s="83"/>
      <c r="H397" s="83"/>
      <c r="I397" s="83"/>
      <c r="J397" s="83"/>
    </row>
    <row r="398" spans="6:10" ht="15.75" x14ac:dyDescent="0.25">
      <c r="F398" s="86" t="s">
        <v>998</v>
      </c>
      <c r="G398" s="83"/>
      <c r="H398" s="83"/>
      <c r="I398" s="83"/>
      <c r="J398" s="83"/>
    </row>
    <row r="399" spans="6:10" ht="15.75" x14ac:dyDescent="0.25">
      <c r="F399" s="86" t="s">
        <v>999</v>
      </c>
      <c r="G399" s="83"/>
      <c r="H399" s="83"/>
      <c r="I399" s="83"/>
      <c r="J399" s="83"/>
    </row>
    <row r="400" spans="6:10" ht="15.75" x14ac:dyDescent="0.25">
      <c r="F400" s="86" t="s">
        <v>1000</v>
      </c>
      <c r="G400" s="83"/>
      <c r="H400" s="83"/>
      <c r="I400" s="83"/>
      <c r="J400" s="83"/>
    </row>
    <row r="401" spans="6:10" ht="15.75" x14ac:dyDescent="0.25">
      <c r="F401" s="86" t="s">
        <v>1001</v>
      </c>
      <c r="G401" s="83"/>
      <c r="H401" s="83"/>
      <c r="I401" s="83"/>
      <c r="J401" s="83"/>
    </row>
    <row r="402" spans="6:10" ht="15.75" x14ac:dyDescent="0.25">
      <c r="F402" s="86" t="s">
        <v>1002</v>
      </c>
      <c r="G402" s="83"/>
      <c r="H402" s="83"/>
      <c r="I402" s="83"/>
      <c r="J402" s="83"/>
    </row>
    <row r="403" spans="6:10" ht="15.75" x14ac:dyDescent="0.25">
      <c r="F403" s="86" t="s">
        <v>1003</v>
      </c>
      <c r="G403" s="83"/>
      <c r="H403" s="83"/>
      <c r="I403" s="83"/>
      <c r="J403" s="83"/>
    </row>
    <row r="404" spans="6:10" ht="15.75" x14ac:dyDescent="0.25">
      <c r="F404" s="86" t="s">
        <v>1004</v>
      </c>
      <c r="G404" s="83"/>
      <c r="H404" s="83"/>
      <c r="I404" s="83"/>
      <c r="J404" s="83"/>
    </row>
    <row r="405" spans="6:10" ht="15.75" x14ac:dyDescent="0.25">
      <c r="F405" s="86" t="s">
        <v>1005</v>
      </c>
      <c r="G405" s="83"/>
      <c r="H405" s="83"/>
      <c r="I405" s="83"/>
      <c r="J405" s="83"/>
    </row>
    <row r="406" spans="6:10" ht="15.75" x14ac:dyDescent="0.25">
      <c r="F406" s="86" t="s">
        <v>1006</v>
      </c>
      <c r="G406" s="83"/>
      <c r="H406" s="83"/>
      <c r="I406" s="83"/>
      <c r="J406" s="83"/>
    </row>
    <row r="407" spans="6:10" ht="15.75" x14ac:dyDescent="0.25">
      <c r="F407" s="86" t="s">
        <v>1007</v>
      </c>
      <c r="G407" s="83"/>
      <c r="H407" s="83"/>
      <c r="I407" s="83"/>
      <c r="J407" s="83"/>
    </row>
    <row r="408" spans="6:10" ht="15.75" x14ac:dyDescent="0.25">
      <c r="F408" s="86" t="s">
        <v>1008</v>
      </c>
      <c r="G408" s="83"/>
      <c r="H408" s="83"/>
      <c r="I408" s="83"/>
      <c r="J408" s="83"/>
    </row>
    <row r="409" spans="6:10" ht="15.75" x14ac:dyDescent="0.25">
      <c r="F409" s="86" t="s">
        <v>1009</v>
      </c>
      <c r="G409" s="83"/>
      <c r="H409" s="83"/>
      <c r="I409" s="83"/>
      <c r="J409" s="83"/>
    </row>
    <row r="410" spans="6:10" ht="15.75" x14ac:dyDescent="0.25">
      <c r="F410" s="86" t="s">
        <v>1010</v>
      </c>
      <c r="G410" s="83"/>
      <c r="H410" s="83"/>
      <c r="I410" s="83"/>
      <c r="J410" s="83"/>
    </row>
    <row r="411" spans="6:10" ht="15.75" x14ac:dyDescent="0.25">
      <c r="F411" s="86" t="s">
        <v>1011</v>
      </c>
      <c r="G411" s="83"/>
      <c r="H411" s="83"/>
      <c r="I411" s="83"/>
      <c r="J411" s="83"/>
    </row>
    <row r="412" spans="6:10" ht="15.75" x14ac:dyDescent="0.25">
      <c r="F412" s="86" t="s">
        <v>1012</v>
      </c>
      <c r="G412" s="83"/>
      <c r="H412" s="83"/>
      <c r="I412" s="83"/>
      <c r="J412" s="83"/>
    </row>
    <row r="413" spans="6:10" ht="15.75" x14ac:dyDescent="0.25">
      <c r="F413" s="86" t="s">
        <v>1013</v>
      </c>
      <c r="G413" s="83"/>
      <c r="H413" s="83"/>
      <c r="I413" s="83"/>
      <c r="J413" s="83"/>
    </row>
    <row r="414" spans="6:10" ht="15.75" x14ac:dyDescent="0.25">
      <c r="F414" s="86" t="s">
        <v>1014</v>
      </c>
      <c r="G414" s="83"/>
      <c r="H414" s="83"/>
      <c r="I414" s="83"/>
      <c r="J414" s="83"/>
    </row>
    <row r="415" spans="6:10" ht="15.75" x14ac:dyDescent="0.25">
      <c r="F415" s="86" t="s">
        <v>1015</v>
      </c>
      <c r="G415" s="83"/>
      <c r="H415" s="83"/>
      <c r="I415" s="83"/>
      <c r="J415" s="83"/>
    </row>
    <row r="416" spans="6:10" ht="15.75" x14ac:dyDescent="0.25">
      <c r="F416" s="86" t="s">
        <v>1016</v>
      </c>
      <c r="G416" s="83"/>
      <c r="H416" s="83"/>
      <c r="I416" s="83"/>
      <c r="J416" s="83"/>
    </row>
    <row r="417" spans="6:10" ht="15.75" x14ac:dyDescent="0.25">
      <c r="F417" s="86" t="s">
        <v>1017</v>
      </c>
      <c r="G417" s="83"/>
      <c r="H417" s="83"/>
      <c r="I417" s="83"/>
      <c r="J417" s="83"/>
    </row>
    <row r="418" spans="6:10" ht="15.75" x14ac:dyDescent="0.25">
      <c r="F418" s="86" t="s">
        <v>1018</v>
      </c>
      <c r="G418" s="83"/>
      <c r="H418" s="83"/>
      <c r="I418" s="83"/>
      <c r="J418" s="83"/>
    </row>
    <row r="419" spans="6:10" ht="15.75" x14ac:dyDescent="0.25">
      <c r="F419" s="86" t="s">
        <v>1019</v>
      </c>
      <c r="G419" s="83"/>
      <c r="H419" s="83"/>
      <c r="I419" s="83"/>
      <c r="J419" s="83"/>
    </row>
    <row r="420" spans="6:10" ht="15.75" x14ac:dyDescent="0.25">
      <c r="F420" s="86" t="s">
        <v>1020</v>
      </c>
      <c r="G420" s="83"/>
      <c r="H420" s="83"/>
      <c r="I420" s="83"/>
      <c r="J420" s="83"/>
    </row>
    <row r="421" spans="6:10" ht="15.75" x14ac:dyDescent="0.25">
      <c r="F421" s="86" t="s">
        <v>1021</v>
      </c>
      <c r="G421" s="83"/>
      <c r="H421" s="83"/>
      <c r="I421" s="83"/>
      <c r="J421" s="83"/>
    </row>
    <row r="422" spans="6:10" ht="15.75" x14ac:dyDescent="0.25">
      <c r="F422" s="86" t="s">
        <v>1022</v>
      </c>
      <c r="G422" s="83"/>
      <c r="H422" s="83"/>
      <c r="I422" s="83"/>
      <c r="J422" s="83"/>
    </row>
    <row r="423" spans="6:10" ht="15.75" x14ac:dyDescent="0.25">
      <c r="F423" s="86" t="s">
        <v>1023</v>
      </c>
      <c r="G423" s="83"/>
      <c r="H423" s="83"/>
      <c r="I423" s="83"/>
      <c r="J423" s="83"/>
    </row>
    <row r="424" spans="6:10" ht="15.75" x14ac:dyDescent="0.25">
      <c r="F424" s="86" t="s">
        <v>1024</v>
      </c>
      <c r="G424" s="83"/>
      <c r="H424" s="83"/>
      <c r="I424" s="83"/>
      <c r="J424" s="83"/>
    </row>
    <row r="425" spans="6:10" ht="15.75" x14ac:dyDescent="0.25">
      <c r="F425" s="86" t="s">
        <v>1025</v>
      </c>
      <c r="G425" s="83"/>
      <c r="H425" s="83"/>
      <c r="I425" s="83"/>
      <c r="J425" s="83"/>
    </row>
    <row r="426" spans="6:10" ht="15.75" x14ac:dyDescent="0.25">
      <c r="F426" s="86" t="s">
        <v>1026</v>
      </c>
      <c r="G426" s="83"/>
      <c r="H426" s="83"/>
      <c r="I426" s="83"/>
      <c r="J426" s="83"/>
    </row>
    <row r="427" spans="6:10" ht="15.75" x14ac:dyDescent="0.25">
      <c r="F427" s="86" t="s">
        <v>1027</v>
      </c>
      <c r="G427" s="83"/>
      <c r="H427" s="83"/>
      <c r="I427" s="83"/>
      <c r="J427" s="83"/>
    </row>
    <row r="428" spans="6:10" ht="15.75" x14ac:dyDescent="0.25">
      <c r="F428" s="86" t="s">
        <v>1028</v>
      </c>
      <c r="G428" s="83"/>
      <c r="H428" s="83"/>
      <c r="I428" s="83"/>
      <c r="J428" s="83"/>
    </row>
    <row r="429" spans="6:10" ht="15.75" x14ac:dyDescent="0.25">
      <c r="F429" s="86" t="s">
        <v>1029</v>
      </c>
      <c r="G429" s="83"/>
      <c r="H429" s="83"/>
      <c r="I429" s="83"/>
      <c r="J429" s="83"/>
    </row>
    <row r="430" spans="6:10" ht="15.75" x14ac:dyDescent="0.25">
      <c r="F430" s="86" t="s">
        <v>1030</v>
      </c>
      <c r="G430" s="83"/>
      <c r="H430" s="83"/>
      <c r="I430" s="83"/>
      <c r="J430" s="83"/>
    </row>
    <row r="431" spans="6:10" ht="15.75" x14ac:dyDescent="0.25">
      <c r="F431" s="86" t="s">
        <v>1031</v>
      </c>
      <c r="G431" s="83"/>
      <c r="H431" s="83"/>
      <c r="I431" s="83"/>
      <c r="J431" s="83"/>
    </row>
    <row r="432" spans="6:10" ht="15.75" x14ac:dyDescent="0.25">
      <c r="F432" s="86" t="s">
        <v>1032</v>
      </c>
      <c r="G432" s="83"/>
      <c r="H432" s="83"/>
      <c r="I432" s="83"/>
      <c r="J432" s="83"/>
    </row>
    <row r="433" spans="6:10" ht="15.75" x14ac:dyDescent="0.25">
      <c r="F433" s="86" t="s">
        <v>1033</v>
      </c>
      <c r="G433" s="83"/>
      <c r="H433" s="83"/>
      <c r="I433" s="83"/>
      <c r="J433" s="83"/>
    </row>
    <row r="434" spans="6:10" ht="15.75" x14ac:dyDescent="0.25">
      <c r="F434" s="86" t="s">
        <v>1034</v>
      </c>
      <c r="G434" s="83"/>
      <c r="H434" s="83"/>
      <c r="I434" s="83"/>
      <c r="J434" s="83"/>
    </row>
    <row r="435" spans="6:10" ht="15.75" x14ac:dyDescent="0.25">
      <c r="F435" s="86" t="s">
        <v>1035</v>
      </c>
      <c r="G435" s="83"/>
      <c r="H435" s="83"/>
      <c r="I435" s="83"/>
      <c r="J435" s="83"/>
    </row>
    <row r="436" spans="6:10" ht="15.75" x14ac:dyDescent="0.25">
      <c r="F436" s="86" t="s">
        <v>1036</v>
      </c>
      <c r="G436" s="83"/>
      <c r="H436" s="83"/>
      <c r="I436" s="83"/>
      <c r="J436" s="83"/>
    </row>
    <row r="437" spans="6:10" ht="15.75" x14ac:dyDescent="0.25">
      <c r="F437" s="86" t="s">
        <v>1037</v>
      </c>
      <c r="G437" s="83"/>
      <c r="H437" s="83"/>
      <c r="I437" s="83"/>
      <c r="J437" s="83"/>
    </row>
    <row r="438" spans="6:10" ht="15.75" x14ac:dyDescent="0.25">
      <c r="F438" s="86" t="s">
        <v>1038</v>
      </c>
      <c r="G438" s="83"/>
      <c r="H438" s="83"/>
      <c r="I438" s="83"/>
      <c r="J438" s="83"/>
    </row>
    <row r="439" spans="6:10" ht="15.75" x14ac:dyDescent="0.25">
      <c r="F439" s="86" t="s">
        <v>1039</v>
      </c>
      <c r="G439" s="83"/>
      <c r="H439" s="83"/>
      <c r="I439" s="83"/>
      <c r="J439" s="83"/>
    </row>
    <row r="440" spans="6:10" ht="15.75" x14ac:dyDescent="0.25">
      <c r="F440" s="86" t="s">
        <v>1040</v>
      </c>
      <c r="G440" s="83"/>
      <c r="H440" s="83"/>
      <c r="I440" s="83"/>
      <c r="J440" s="83"/>
    </row>
    <row r="441" spans="6:10" ht="15.75" x14ac:dyDescent="0.25">
      <c r="F441" s="86" t="s">
        <v>1041</v>
      </c>
      <c r="G441" s="83"/>
      <c r="H441" s="83"/>
      <c r="I441" s="83"/>
      <c r="J441" s="83"/>
    </row>
    <row r="442" spans="6:10" ht="15.75" x14ac:dyDescent="0.25">
      <c r="F442" s="86" t="s">
        <v>1042</v>
      </c>
      <c r="G442" s="83"/>
      <c r="H442" s="83"/>
      <c r="I442" s="83"/>
      <c r="J442" s="83"/>
    </row>
    <row r="443" spans="6:10" ht="15.75" x14ac:dyDescent="0.25">
      <c r="F443" s="86" t="s">
        <v>1043</v>
      </c>
      <c r="G443" s="83"/>
      <c r="H443" s="83"/>
      <c r="I443" s="83"/>
      <c r="J443" s="83"/>
    </row>
    <row r="444" spans="6:10" ht="15.75" x14ac:dyDescent="0.25">
      <c r="F444" s="86" t="s">
        <v>1044</v>
      </c>
      <c r="G444" s="83"/>
      <c r="H444" s="83"/>
      <c r="I444" s="83"/>
      <c r="J444" s="83"/>
    </row>
    <row r="445" spans="6:10" ht="15.75" x14ac:dyDescent="0.25">
      <c r="F445" s="86" t="s">
        <v>1045</v>
      </c>
      <c r="G445" s="83"/>
      <c r="H445" s="83"/>
      <c r="I445" s="83"/>
      <c r="J445" s="83"/>
    </row>
    <row r="446" spans="6:10" ht="15.75" x14ac:dyDescent="0.25">
      <c r="F446" s="86" t="s">
        <v>1046</v>
      </c>
      <c r="G446" s="83"/>
      <c r="H446" s="83"/>
      <c r="I446" s="83"/>
      <c r="J446" s="83"/>
    </row>
    <row r="447" spans="6:10" ht="15.75" x14ac:dyDescent="0.25">
      <c r="F447" s="86" t="s">
        <v>1047</v>
      </c>
      <c r="G447" s="83"/>
      <c r="H447" s="83"/>
      <c r="I447" s="83"/>
      <c r="J447" s="83"/>
    </row>
    <row r="448" spans="6:10" ht="15.75" x14ac:dyDescent="0.25">
      <c r="F448" s="86" t="s">
        <v>1048</v>
      </c>
      <c r="G448" s="83"/>
      <c r="H448" s="83"/>
      <c r="I448" s="83"/>
      <c r="J448" s="83"/>
    </row>
    <row r="449" spans="6:10" ht="15.75" x14ac:dyDescent="0.25">
      <c r="F449" s="86" t="s">
        <v>1049</v>
      </c>
      <c r="G449" s="83"/>
      <c r="H449" s="83"/>
      <c r="I449" s="83"/>
      <c r="J449" s="83"/>
    </row>
    <row r="450" spans="6:10" ht="15.75" x14ac:dyDescent="0.25">
      <c r="F450" s="86" t="s">
        <v>1050</v>
      </c>
      <c r="G450" s="83"/>
      <c r="H450" s="83"/>
      <c r="I450" s="83"/>
      <c r="J450" s="83"/>
    </row>
    <row r="451" spans="6:10" ht="15.75" x14ac:dyDescent="0.25">
      <c r="F451" s="86" t="s">
        <v>1051</v>
      </c>
      <c r="G451" s="83"/>
      <c r="H451" s="83"/>
      <c r="I451" s="83"/>
      <c r="J451" s="83"/>
    </row>
    <row r="452" spans="6:10" ht="15.75" x14ac:dyDescent="0.25">
      <c r="F452" s="86" t="s">
        <v>1052</v>
      </c>
      <c r="G452" s="83"/>
      <c r="H452" s="83"/>
      <c r="I452" s="83"/>
      <c r="J452" s="83"/>
    </row>
    <row r="453" spans="6:10" ht="15.75" x14ac:dyDescent="0.25">
      <c r="F453" s="86" t="s">
        <v>1053</v>
      </c>
      <c r="G453" s="83"/>
      <c r="H453" s="83"/>
      <c r="I453" s="83"/>
      <c r="J453" s="83"/>
    </row>
    <row r="454" spans="6:10" ht="15.75" x14ac:dyDescent="0.25">
      <c r="F454" s="86" t="s">
        <v>1054</v>
      </c>
      <c r="G454" s="83"/>
      <c r="H454" s="83"/>
      <c r="I454" s="83"/>
      <c r="J454" s="83"/>
    </row>
    <row r="455" spans="6:10" ht="15.75" x14ac:dyDescent="0.25">
      <c r="F455" s="86" t="s">
        <v>1055</v>
      </c>
      <c r="G455" s="83"/>
      <c r="H455" s="83"/>
      <c r="I455" s="83"/>
      <c r="J455" s="83"/>
    </row>
    <row r="456" spans="6:10" ht="15.75" x14ac:dyDescent="0.25">
      <c r="F456" s="86" t="s">
        <v>1056</v>
      </c>
      <c r="G456" s="83"/>
      <c r="H456" s="83"/>
      <c r="I456" s="83"/>
      <c r="J456" s="83"/>
    </row>
    <row r="457" spans="6:10" ht="15.75" x14ac:dyDescent="0.25">
      <c r="F457" s="86" t="s">
        <v>1057</v>
      </c>
      <c r="G457" s="83"/>
      <c r="H457" s="83"/>
      <c r="I457" s="83"/>
      <c r="J457" s="83"/>
    </row>
    <row r="458" spans="6:10" ht="15.75" x14ac:dyDescent="0.25">
      <c r="F458" s="86" t="s">
        <v>1058</v>
      </c>
      <c r="G458" s="83"/>
      <c r="H458" s="83"/>
      <c r="I458" s="83"/>
      <c r="J458" s="83"/>
    </row>
    <row r="459" spans="6:10" ht="15.75" x14ac:dyDescent="0.25">
      <c r="F459" s="86" t="s">
        <v>1059</v>
      </c>
      <c r="G459" s="83"/>
      <c r="H459" s="83"/>
      <c r="I459" s="83"/>
      <c r="J459" s="83"/>
    </row>
    <row r="460" spans="6:10" ht="15.75" x14ac:dyDescent="0.25">
      <c r="F460" s="86" t="s">
        <v>1060</v>
      </c>
      <c r="G460" s="83"/>
      <c r="H460" s="83"/>
      <c r="I460" s="83"/>
      <c r="J460" s="83"/>
    </row>
    <row r="461" spans="6:10" ht="15.75" x14ac:dyDescent="0.25">
      <c r="F461" s="86" t="s">
        <v>1061</v>
      </c>
      <c r="G461" s="83"/>
      <c r="H461" s="83"/>
      <c r="I461" s="83"/>
      <c r="J461" s="83"/>
    </row>
    <row r="462" spans="6:10" ht="15.75" x14ac:dyDescent="0.25">
      <c r="F462" s="86" t="s">
        <v>1062</v>
      </c>
      <c r="G462" s="83"/>
      <c r="H462" s="83"/>
      <c r="I462" s="83"/>
      <c r="J462" s="83"/>
    </row>
    <row r="463" spans="6:10" ht="15.75" x14ac:dyDescent="0.25">
      <c r="F463" s="86" t="s">
        <v>1063</v>
      </c>
      <c r="G463" s="83"/>
      <c r="H463" s="83"/>
      <c r="I463" s="83"/>
      <c r="J463" s="83"/>
    </row>
    <row r="464" spans="6:10" ht="15.75" x14ac:dyDescent="0.25">
      <c r="F464" s="86" t="s">
        <v>1064</v>
      </c>
      <c r="G464" s="83"/>
      <c r="H464" s="83"/>
      <c r="I464" s="83"/>
      <c r="J464" s="83"/>
    </row>
    <row r="465" spans="6:10" ht="15.75" x14ac:dyDescent="0.25">
      <c r="F465" s="86" t="s">
        <v>1065</v>
      </c>
      <c r="G465" s="83"/>
      <c r="H465" s="83"/>
      <c r="I465" s="83"/>
      <c r="J465" s="83"/>
    </row>
    <row r="466" spans="6:10" ht="15.75" x14ac:dyDescent="0.25">
      <c r="F466" s="86" t="s">
        <v>1066</v>
      </c>
      <c r="G466" s="83"/>
      <c r="H466" s="83"/>
      <c r="I466" s="83"/>
      <c r="J466" s="83"/>
    </row>
    <row r="467" spans="6:10" ht="15.75" x14ac:dyDescent="0.25">
      <c r="F467" s="86" t="s">
        <v>1067</v>
      </c>
      <c r="G467" s="83"/>
      <c r="H467" s="83"/>
      <c r="I467" s="83"/>
      <c r="J467" s="83"/>
    </row>
    <row r="468" spans="6:10" ht="15.75" x14ac:dyDescent="0.25">
      <c r="F468" s="86" t="s">
        <v>1068</v>
      </c>
      <c r="G468" s="83"/>
      <c r="H468" s="83"/>
      <c r="I468" s="83"/>
      <c r="J468" s="83"/>
    </row>
    <row r="469" spans="6:10" ht="15.75" x14ac:dyDescent="0.25">
      <c r="F469" s="86" t="s">
        <v>1069</v>
      </c>
      <c r="G469" s="83"/>
      <c r="H469" s="83"/>
      <c r="I469" s="83"/>
      <c r="J469" s="83"/>
    </row>
    <row r="470" spans="6:10" ht="15.75" x14ac:dyDescent="0.25">
      <c r="F470" s="86" t="s">
        <v>1070</v>
      </c>
      <c r="G470" s="83"/>
      <c r="H470" s="83"/>
      <c r="I470" s="83"/>
      <c r="J470" s="83"/>
    </row>
    <row r="471" spans="6:10" ht="15.75" x14ac:dyDescent="0.25">
      <c r="F471" s="86" t="s">
        <v>1071</v>
      </c>
      <c r="G471" s="83"/>
      <c r="H471" s="83"/>
      <c r="I471" s="83"/>
      <c r="J471" s="83"/>
    </row>
    <row r="472" spans="6:10" ht="15.75" x14ac:dyDescent="0.25">
      <c r="F472" s="86" t="s">
        <v>1072</v>
      </c>
      <c r="G472" s="83"/>
      <c r="H472" s="83"/>
      <c r="I472" s="83"/>
      <c r="J472" s="83"/>
    </row>
    <row r="473" spans="6:10" ht="15.75" x14ac:dyDescent="0.25">
      <c r="F473" s="86" t="s">
        <v>1073</v>
      </c>
      <c r="G473" s="83"/>
      <c r="H473" s="83"/>
      <c r="I473" s="83"/>
      <c r="J473" s="83"/>
    </row>
    <row r="474" spans="6:10" ht="15.75" x14ac:dyDescent="0.25">
      <c r="F474" s="86" t="s">
        <v>1074</v>
      </c>
      <c r="G474" s="83"/>
      <c r="H474" s="83"/>
      <c r="I474" s="83"/>
      <c r="J474" s="83"/>
    </row>
    <row r="475" spans="6:10" ht="15.75" x14ac:dyDescent="0.25">
      <c r="F475" s="86" t="s">
        <v>1075</v>
      </c>
      <c r="G475" s="83"/>
      <c r="H475" s="83"/>
      <c r="I475" s="83"/>
      <c r="J475" s="83"/>
    </row>
    <row r="476" spans="6:10" ht="15.75" x14ac:dyDescent="0.25">
      <c r="F476" s="86" t="s">
        <v>1076</v>
      </c>
      <c r="G476" s="83"/>
      <c r="H476" s="83"/>
      <c r="I476" s="83"/>
      <c r="J476" s="83"/>
    </row>
    <row r="477" spans="6:10" ht="15.75" x14ac:dyDescent="0.25">
      <c r="F477" s="86" t="s">
        <v>1077</v>
      </c>
      <c r="G477" s="83"/>
      <c r="H477" s="83"/>
      <c r="I477" s="83"/>
      <c r="J477" s="83"/>
    </row>
    <row r="478" spans="6:10" ht="15.75" x14ac:dyDescent="0.25">
      <c r="F478" s="86" t="s">
        <v>1078</v>
      </c>
      <c r="G478" s="83"/>
      <c r="H478" s="83"/>
      <c r="I478" s="83"/>
      <c r="J478" s="83"/>
    </row>
    <row r="479" spans="6:10" ht="15.75" x14ac:dyDescent="0.25">
      <c r="F479" s="86" t="s">
        <v>1079</v>
      </c>
      <c r="G479" s="83"/>
      <c r="H479" s="83"/>
      <c r="I479" s="83"/>
      <c r="J479" s="83"/>
    </row>
    <row r="480" spans="6:10" ht="15.75" x14ac:dyDescent="0.25">
      <c r="F480" s="86" t="s">
        <v>1080</v>
      </c>
      <c r="G480" s="83"/>
      <c r="H480" s="83"/>
      <c r="I480" s="83"/>
      <c r="J480" s="83"/>
    </row>
    <row r="481" spans="6:10" ht="15.75" x14ac:dyDescent="0.25">
      <c r="F481" s="86" t="s">
        <v>1081</v>
      </c>
      <c r="G481" s="83"/>
      <c r="H481" s="83"/>
      <c r="I481" s="83"/>
      <c r="J481" s="83"/>
    </row>
    <row r="482" spans="6:10" ht="15.75" x14ac:dyDescent="0.25">
      <c r="F482" s="86" t="s">
        <v>1082</v>
      </c>
      <c r="G482" s="83"/>
      <c r="H482" s="83"/>
      <c r="I482" s="83"/>
      <c r="J482" s="83"/>
    </row>
    <row r="483" spans="6:10" ht="15.75" x14ac:dyDescent="0.25">
      <c r="F483" s="86" t="s">
        <v>1083</v>
      </c>
      <c r="G483" s="83"/>
      <c r="H483" s="83"/>
      <c r="I483" s="83"/>
      <c r="J483" s="83"/>
    </row>
    <row r="484" spans="6:10" ht="15.75" x14ac:dyDescent="0.25">
      <c r="F484" s="86" t="s">
        <v>1084</v>
      </c>
      <c r="G484" s="83"/>
      <c r="H484" s="83"/>
      <c r="I484" s="83"/>
      <c r="J484" s="83"/>
    </row>
    <row r="485" spans="6:10" ht="15.75" x14ac:dyDescent="0.25">
      <c r="F485" s="86" t="s">
        <v>1085</v>
      </c>
      <c r="G485" s="83"/>
      <c r="H485" s="83"/>
      <c r="I485" s="83"/>
      <c r="J485" s="83"/>
    </row>
    <row r="486" spans="6:10" ht="15.75" x14ac:dyDescent="0.25">
      <c r="F486" s="86" t="s">
        <v>1086</v>
      </c>
      <c r="G486" s="83"/>
      <c r="H486" s="83"/>
      <c r="I486" s="83"/>
      <c r="J486" s="83"/>
    </row>
    <row r="487" spans="6:10" ht="15.75" x14ac:dyDescent="0.25">
      <c r="F487" s="86" t="s">
        <v>1087</v>
      </c>
      <c r="G487" s="83"/>
      <c r="H487" s="83"/>
      <c r="I487" s="83"/>
      <c r="J487" s="83"/>
    </row>
    <row r="488" spans="6:10" ht="15.75" x14ac:dyDescent="0.25">
      <c r="F488" s="86" t="s">
        <v>1088</v>
      </c>
      <c r="G488" s="83"/>
      <c r="H488" s="83"/>
      <c r="I488" s="83"/>
      <c r="J488" s="83"/>
    </row>
    <row r="489" spans="6:10" ht="15.75" x14ac:dyDescent="0.25">
      <c r="F489" s="86" t="s">
        <v>1089</v>
      </c>
      <c r="G489" s="83"/>
      <c r="H489" s="83"/>
      <c r="I489" s="83"/>
      <c r="J489" s="83"/>
    </row>
    <row r="490" spans="6:10" ht="15.75" x14ac:dyDescent="0.25">
      <c r="F490" s="86" t="s">
        <v>1090</v>
      </c>
      <c r="G490" s="83"/>
      <c r="H490" s="83"/>
      <c r="I490" s="83"/>
      <c r="J490" s="83"/>
    </row>
    <row r="491" spans="6:10" ht="15.75" x14ac:dyDescent="0.25">
      <c r="F491" s="86" t="s">
        <v>1091</v>
      </c>
      <c r="G491" s="83"/>
      <c r="H491" s="83"/>
      <c r="I491" s="83"/>
      <c r="J491" s="83"/>
    </row>
    <row r="492" spans="6:10" ht="15.75" x14ac:dyDescent="0.25">
      <c r="F492" s="86" t="s">
        <v>1092</v>
      </c>
      <c r="G492" s="83"/>
      <c r="H492" s="83"/>
      <c r="I492" s="83"/>
      <c r="J492" s="83"/>
    </row>
    <row r="493" spans="6:10" ht="15.75" x14ac:dyDescent="0.25">
      <c r="F493" s="86" t="s">
        <v>1093</v>
      </c>
      <c r="G493" s="83"/>
      <c r="H493" s="83"/>
      <c r="I493" s="83"/>
      <c r="J493" s="83"/>
    </row>
    <row r="494" spans="6:10" ht="15.75" x14ac:dyDescent="0.25">
      <c r="F494" s="86" t="s">
        <v>1094</v>
      </c>
      <c r="G494" s="83"/>
      <c r="H494" s="83"/>
      <c r="I494" s="83"/>
      <c r="J494" s="83"/>
    </row>
    <row r="495" spans="6:10" ht="15.75" x14ac:dyDescent="0.25">
      <c r="F495" s="86" t="s">
        <v>1095</v>
      </c>
      <c r="G495" s="83"/>
      <c r="H495" s="83"/>
      <c r="I495" s="83"/>
      <c r="J495" s="83"/>
    </row>
    <row r="496" spans="6:10" ht="15.75" x14ac:dyDescent="0.25">
      <c r="F496" s="86" t="s">
        <v>1096</v>
      </c>
      <c r="G496" s="83"/>
      <c r="H496" s="83"/>
      <c r="I496" s="83"/>
      <c r="J496" s="83"/>
    </row>
    <row r="497" spans="6:10" ht="15.75" x14ac:dyDescent="0.25">
      <c r="F497" s="86" t="s">
        <v>1097</v>
      </c>
      <c r="G497" s="83"/>
      <c r="H497" s="83"/>
      <c r="I497" s="83"/>
      <c r="J497" s="83"/>
    </row>
    <row r="498" spans="6:10" ht="15.75" x14ac:dyDescent="0.25">
      <c r="F498" s="86" t="s">
        <v>1098</v>
      </c>
      <c r="G498" s="83"/>
      <c r="H498" s="83"/>
      <c r="I498" s="83"/>
      <c r="J498" s="83"/>
    </row>
    <row r="499" spans="6:10" ht="15.75" x14ac:dyDescent="0.25">
      <c r="F499" s="86" t="s">
        <v>1099</v>
      </c>
      <c r="G499" s="83"/>
      <c r="H499" s="83"/>
      <c r="I499" s="83"/>
      <c r="J499" s="83"/>
    </row>
    <row r="500" spans="6:10" ht="15.75" x14ac:dyDescent="0.25">
      <c r="F500" s="86" t="s">
        <v>1100</v>
      </c>
      <c r="G500" s="83"/>
      <c r="H500" s="83"/>
      <c r="I500" s="83"/>
      <c r="J500" s="83"/>
    </row>
    <row r="501" spans="6:10" ht="15.75" x14ac:dyDescent="0.25">
      <c r="F501" s="86" t="s">
        <v>1101</v>
      </c>
      <c r="G501" s="83"/>
      <c r="H501" s="83"/>
      <c r="I501" s="83"/>
      <c r="J501" s="83"/>
    </row>
    <row r="502" spans="6:10" ht="15.75" x14ac:dyDescent="0.25">
      <c r="F502" s="86" t="s">
        <v>1102</v>
      </c>
      <c r="G502" s="83"/>
      <c r="H502" s="83"/>
      <c r="I502" s="83"/>
      <c r="J502" s="83"/>
    </row>
    <row r="503" spans="6:10" ht="15.75" x14ac:dyDescent="0.25">
      <c r="F503" s="86" t="s">
        <v>1103</v>
      </c>
      <c r="G503" s="83"/>
      <c r="H503" s="83"/>
      <c r="I503" s="83"/>
      <c r="J503" s="83"/>
    </row>
    <row r="504" spans="6:10" ht="15.75" x14ac:dyDescent="0.25">
      <c r="F504" s="86" t="s">
        <v>1104</v>
      </c>
      <c r="G504" s="83"/>
      <c r="H504" s="83"/>
      <c r="I504" s="83"/>
      <c r="J504" s="83"/>
    </row>
    <row r="505" spans="6:10" ht="15.75" x14ac:dyDescent="0.25">
      <c r="F505" s="86" t="s">
        <v>1105</v>
      </c>
      <c r="G505" s="83"/>
      <c r="H505" s="83"/>
      <c r="I505" s="83"/>
      <c r="J505" s="83"/>
    </row>
    <row r="506" spans="6:10" ht="15.75" x14ac:dyDescent="0.25">
      <c r="F506" s="86" t="s">
        <v>1106</v>
      </c>
      <c r="G506" s="83"/>
      <c r="H506" s="83"/>
      <c r="I506" s="83"/>
      <c r="J506" s="83"/>
    </row>
    <row r="507" spans="6:10" ht="15.75" x14ac:dyDescent="0.25">
      <c r="F507" s="86" t="s">
        <v>1107</v>
      </c>
      <c r="G507" s="83"/>
      <c r="H507" s="83"/>
      <c r="I507" s="83"/>
      <c r="J507" s="83"/>
    </row>
    <row r="508" spans="6:10" ht="15.75" x14ac:dyDescent="0.25">
      <c r="F508" s="86" t="s">
        <v>1108</v>
      </c>
      <c r="G508" s="83"/>
      <c r="H508" s="83"/>
      <c r="I508" s="83"/>
      <c r="J508" s="83"/>
    </row>
    <row r="509" spans="6:10" ht="15.75" x14ac:dyDescent="0.25">
      <c r="F509" s="86" t="s">
        <v>1109</v>
      </c>
      <c r="G509" s="83"/>
      <c r="H509" s="83"/>
      <c r="I509" s="83"/>
      <c r="J509" s="83"/>
    </row>
    <row r="510" spans="6:10" ht="15.75" x14ac:dyDescent="0.25">
      <c r="F510" s="86" t="s">
        <v>1110</v>
      </c>
      <c r="G510" s="83"/>
      <c r="H510" s="83"/>
      <c r="I510" s="83"/>
      <c r="J510" s="83"/>
    </row>
    <row r="511" spans="6:10" ht="15.75" x14ac:dyDescent="0.25">
      <c r="F511" s="86" t="s">
        <v>1111</v>
      </c>
      <c r="G511" s="83"/>
      <c r="H511" s="83"/>
      <c r="I511" s="83"/>
      <c r="J511" s="83"/>
    </row>
    <row r="512" spans="6:10" ht="15.75" x14ac:dyDescent="0.25">
      <c r="F512" s="86" t="s">
        <v>1112</v>
      </c>
      <c r="G512" s="83"/>
      <c r="H512" s="83"/>
      <c r="I512" s="83"/>
      <c r="J512" s="83"/>
    </row>
    <row r="513" spans="6:10" ht="15.75" x14ac:dyDescent="0.25">
      <c r="F513" s="86" t="s">
        <v>1113</v>
      </c>
      <c r="G513" s="83"/>
      <c r="H513" s="83"/>
      <c r="I513" s="83"/>
      <c r="J513" s="83"/>
    </row>
    <row r="514" spans="6:10" ht="15.75" x14ac:dyDescent="0.25">
      <c r="F514" s="86" t="s">
        <v>1114</v>
      </c>
      <c r="G514" s="83"/>
      <c r="H514" s="83"/>
      <c r="I514" s="83"/>
      <c r="J514" s="83"/>
    </row>
    <row r="515" spans="6:10" ht="15.75" x14ac:dyDescent="0.25">
      <c r="F515" s="86" t="s">
        <v>1115</v>
      </c>
      <c r="G515" s="83"/>
      <c r="H515" s="83"/>
      <c r="I515" s="83"/>
      <c r="J515" s="83"/>
    </row>
    <row r="516" spans="6:10" ht="15.75" x14ac:dyDescent="0.25">
      <c r="F516" s="86" t="s">
        <v>1116</v>
      </c>
      <c r="G516" s="83"/>
      <c r="H516" s="83"/>
      <c r="I516" s="83"/>
      <c r="J516" s="83"/>
    </row>
    <row r="517" spans="6:10" ht="15.75" x14ac:dyDescent="0.25">
      <c r="F517" s="86" t="s">
        <v>1117</v>
      </c>
      <c r="G517" s="83"/>
      <c r="H517" s="83"/>
      <c r="I517" s="83"/>
      <c r="J517" s="83"/>
    </row>
    <row r="518" spans="6:10" ht="15.75" x14ac:dyDescent="0.25">
      <c r="F518" s="86" t="s">
        <v>1118</v>
      </c>
      <c r="G518" s="83"/>
      <c r="H518" s="83"/>
      <c r="I518" s="83"/>
      <c r="J518" s="83"/>
    </row>
    <row r="519" spans="6:10" ht="15.75" x14ac:dyDescent="0.25">
      <c r="F519" s="86" t="s">
        <v>1119</v>
      </c>
      <c r="G519" s="83"/>
      <c r="H519" s="83"/>
      <c r="I519" s="83"/>
      <c r="J519" s="83"/>
    </row>
    <row r="520" spans="6:10" ht="15.75" x14ac:dyDescent="0.25">
      <c r="F520" s="86" t="s">
        <v>1120</v>
      </c>
      <c r="G520" s="83"/>
      <c r="H520" s="83"/>
      <c r="I520" s="83"/>
      <c r="J520" s="83"/>
    </row>
    <row r="521" spans="6:10" ht="15.75" x14ac:dyDescent="0.25">
      <c r="F521" s="86" t="s">
        <v>1121</v>
      </c>
      <c r="G521" s="83"/>
      <c r="H521" s="83"/>
      <c r="I521" s="83"/>
      <c r="J521" s="83"/>
    </row>
    <row r="522" spans="6:10" ht="15.75" x14ac:dyDescent="0.25">
      <c r="F522" s="86" t="s">
        <v>1122</v>
      </c>
      <c r="G522" s="83"/>
      <c r="H522" s="83"/>
      <c r="I522" s="83"/>
      <c r="J522" s="83"/>
    </row>
    <row r="523" spans="6:10" ht="15.75" x14ac:dyDescent="0.25">
      <c r="F523" s="86" t="s">
        <v>1123</v>
      </c>
      <c r="G523" s="83"/>
      <c r="H523" s="83"/>
      <c r="I523" s="83"/>
      <c r="J523" s="83"/>
    </row>
    <row r="524" spans="6:10" ht="15.75" x14ac:dyDescent="0.25">
      <c r="F524" s="86" t="s">
        <v>1124</v>
      </c>
      <c r="G524" s="83"/>
      <c r="H524" s="83"/>
      <c r="I524" s="83"/>
      <c r="J524" s="83"/>
    </row>
    <row r="525" spans="6:10" ht="15.75" x14ac:dyDescent="0.25">
      <c r="F525" s="86" t="s">
        <v>1125</v>
      </c>
      <c r="G525" s="83"/>
      <c r="H525" s="83"/>
      <c r="I525" s="83"/>
      <c r="J525" s="83"/>
    </row>
    <row r="526" spans="6:10" ht="15.75" x14ac:dyDescent="0.25">
      <c r="F526" s="86" t="s">
        <v>1126</v>
      </c>
      <c r="G526" s="83"/>
      <c r="H526" s="83"/>
      <c r="I526" s="83"/>
      <c r="J526" s="83"/>
    </row>
    <row r="527" spans="6:10" ht="15.75" x14ac:dyDescent="0.25">
      <c r="F527" s="86" t="s">
        <v>1127</v>
      </c>
      <c r="G527" s="83"/>
      <c r="H527" s="83"/>
      <c r="I527" s="83"/>
      <c r="J527" s="83"/>
    </row>
    <row r="528" spans="6:10" ht="15.75" x14ac:dyDescent="0.25">
      <c r="F528" s="86" t="s">
        <v>1128</v>
      </c>
      <c r="G528" s="83"/>
      <c r="H528" s="83"/>
      <c r="I528" s="83"/>
      <c r="J528" s="83"/>
    </row>
    <row r="529" spans="6:10" ht="15.75" x14ac:dyDescent="0.25">
      <c r="F529" s="86" t="s">
        <v>1129</v>
      </c>
      <c r="G529" s="83"/>
      <c r="H529" s="83"/>
      <c r="I529" s="83"/>
      <c r="J529" s="83"/>
    </row>
    <row r="530" spans="6:10" ht="15.75" x14ac:dyDescent="0.25">
      <c r="F530" s="86" t="s">
        <v>1130</v>
      </c>
      <c r="G530" s="83"/>
      <c r="H530" s="83"/>
      <c r="I530" s="83"/>
      <c r="J530" s="83"/>
    </row>
    <row r="531" spans="6:10" ht="15.75" x14ac:dyDescent="0.25">
      <c r="F531" s="86" t="s">
        <v>1131</v>
      </c>
      <c r="G531" s="83"/>
      <c r="H531" s="83"/>
      <c r="I531" s="83"/>
      <c r="J531" s="83"/>
    </row>
    <row r="532" spans="6:10" ht="15.75" x14ac:dyDescent="0.25">
      <c r="F532" s="86" t="s">
        <v>1132</v>
      </c>
      <c r="G532" s="83"/>
      <c r="H532" s="83"/>
      <c r="I532" s="83"/>
      <c r="J532" s="83"/>
    </row>
    <row r="533" spans="6:10" ht="15.75" x14ac:dyDescent="0.25">
      <c r="F533" s="86" t="s">
        <v>1133</v>
      </c>
      <c r="G533" s="83"/>
      <c r="H533" s="83"/>
      <c r="I533" s="83"/>
      <c r="J533" s="83"/>
    </row>
    <row r="534" spans="6:10" ht="15.75" x14ac:dyDescent="0.25">
      <c r="F534" s="86" t="s">
        <v>1134</v>
      </c>
      <c r="G534" s="83"/>
      <c r="H534" s="83"/>
      <c r="I534" s="83"/>
      <c r="J534" s="83"/>
    </row>
    <row r="535" spans="6:10" ht="15.75" x14ac:dyDescent="0.25">
      <c r="F535" s="86" t="s">
        <v>1135</v>
      </c>
      <c r="G535" s="83"/>
      <c r="H535" s="83"/>
      <c r="I535" s="83"/>
      <c r="J535" s="83"/>
    </row>
    <row r="536" spans="6:10" ht="15.75" x14ac:dyDescent="0.25">
      <c r="F536" s="86" t="s">
        <v>1136</v>
      </c>
      <c r="G536" s="83"/>
      <c r="H536" s="83"/>
      <c r="I536" s="83"/>
      <c r="J536" s="83"/>
    </row>
    <row r="537" spans="6:10" ht="15.75" x14ac:dyDescent="0.25">
      <c r="F537" s="86" t="s">
        <v>1137</v>
      </c>
      <c r="G537" s="83"/>
      <c r="H537" s="83"/>
      <c r="I537" s="83"/>
      <c r="J537" s="83"/>
    </row>
    <row r="538" spans="6:10" ht="15.75" x14ac:dyDescent="0.25">
      <c r="F538" s="86" t="s">
        <v>1138</v>
      </c>
      <c r="G538" s="83"/>
      <c r="H538" s="83"/>
      <c r="I538" s="83"/>
      <c r="J538" s="83"/>
    </row>
    <row r="539" spans="6:10" ht="15.75" x14ac:dyDescent="0.25">
      <c r="F539" s="86" t="s">
        <v>1139</v>
      </c>
      <c r="G539" s="83"/>
      <c r="H539" s="83"/>
      <c r="I539" s="83"/>
      <c r="J539" s="83"/>
    </row>
    <row r="540" spans="6:10" ht="15.75" x14ac:dyDescent="0.25">
      <c r="F540" s="86" t="s">
        <v>1140</v>
      </c>
      <c r="G540" s="83"/>
      <c r="H540" s="83"/>
      <c r="I540" s="83"/>
      <c r="J540" s="83"/>
    </row>
    <row r="541" spans="6:10" ht="15.75" x14ac:dyDescent="0.25">
      <c r="F541" s="86" t="s">
        <v>1141</v>
      </c>
      <c r="G541" s="83"/>
      <c r="H541" s="83"/>
      <c r="I541" s="83"/>
      <c r="J541" s="83"/>
    </row>
    <row r="542" spans="6:10" ht="15.75" x14ac:dyDescent="0.25">
      <c r="F542" s="86" t="s">
        <v>1142</v>
      </c>
      <c r="G542" s="83"/>
      <c r="H542" s="83"/>
      <c r="I542" s="83"/>
      <c r="J542" s="83"/>
    </row>
    <row r="543" spans="6:10" ht="15.75" x14ac:dyDescent="0.25">
      <c r="F543" s="86" t="s">
        <v>1143</v>
      </c>
      <c r="G543" s="83"/>
      <c r="H543" s="83"/>
      <c r="I543" s="83"/>
      <c r="J543" s="83"/>
    </row>
    <row r="544" spans="6:10" ht="15.75" x14ac:dyDescent="0.25">
      <c r="F544" s="86" t="s">
        <v>1144</v>
      </c>
      <c r="G544" s="83"/>
      <c r="H544" s="83"/>
      <c r="I544" s="83"/>
      <c r="J544" s="83"/>
    </row>
    <row r="545" spans="6:10" ht="15.75" x14ac:dyDescent="0.25">
      <c r="F545" s="86" t="s">
        <v>1145</v>
      </c>
      <c r="G545" s="83"/>
      <c r="H545" s="83"/>
      <c r="I545" s="83"/>
      <c r="J545" s="83"/>
    </row>
    <row r="546" spans="6:10" ht="15.75" x14ac:dyDescent="0.25">
      <c r="F546" s="86" t="s">
        <v>1146</v>
      </c>
      <c r="G546" s="83"/>
      <c r="H546" s="83"/>
      <c r="I546" s="83"/>
      <c r="J546" s="83"/>
    </row>
    <row r="547" spans="6:10" ht="15.75" x14ac:dyDescent="0.25">
      <c r="F547" s="86" t="s">
        <v>1147</v>
      </c>
      <c r="G547" s="83"/>
      <c r="H547" s="83"/>
      <c r="I547" s="83"/>
      <c r="J547" s="83"/>
    </row>
    <row r="548" spans="6:10" ht="15.75" x14ac:dyDescent="0.25">
      <c r="F548" s="86" t="s">
        <v>1148</v>
      </c>
      <c r="G548" s="83"/>
      <c r="H548" s="83"/>
      <c r="I548" s="83"/>
      <c r="J548" s="83"/>
    </row>
    <row r="549" spans="6:10" ht="15.75" x14ac:dyDescent="0.25">
      <c r="F549" s="86" t="s">
        <v>1149</v>
      </c>
      <c r="G549" s="83"/>
      <c r="H549" s="83"/>
      <c r="I549" s="83"/>
      <c r="J549" s="83"/>
    </row>
    <row r="550" spans="6:10" ht="15.75" x14ac:dyDescent="0.25">
      <c r="F550" s="86" t="s">
        <v>1150</v>
      </c>
      <c r="G550" s="83"/>
      <c r="H550" s="83"/>
      <c r="I550" s="83"/>
      <c r="J550" s="83"/>
    </row>
    <row r="551" spans="6:10" ht="15.75" x14ac:dyDescent="0.25">
      <c r="F551" s="86" t="s">
        <v>1151</v>
      </c>
      <c r="G551" s="83"/>
      <c r="H551" s="83"/>
      <c r="I551" s="83"/>
      <c r="J551" s="83"/>
    </row>
    <row r="552" spans="6:10" ht="15.75" x14ac:dyDescent="0.25">
      <c r="F552" s="86" t="s">
        <v>1152</v>
      </c>
      <c r="G552" s="83"/>
      <c r="H552" s="83"/>
      <c r="I552" s="83"/>
      <c r="J552" s="83"/>
    </row>
    <row r="553" spans="6:10" ht="15.75" x14ac:dyDescent="0.25">
      <c r="F553" s="86" t="s">
        <v>1153</v>
      </c>
      <c r="G553" s="83"/>
      <c r="H553" s="83"/>
      <c r="I553" s="83"/>
      <c r="J553" s="83"/>
    </row>
    <row r="554" spans="6:10" ht="15.75" x14ac:dyDescent="0.25">
      <c r="F554" s="86" t="s">
        <v>1154</v>
      </c>
      <c r="G554" s="83"/>
      <c r="H554" s="83"/>
      <c r="I554" s="83"/>
      <c r="J554" s="83"/>
    </row>
    <row r="555" spans="6:10" ht="15.75" x14ac:dyDescent="0.25">
      <c r="F555" s="86" t="s">
        <v>1155</v>
      </c>
      <c r="G555" s="83"/>
      <c r="H555" s="83"/>
      <c r="I555" s="83"/>
      <c r="J555" s="83"/>
    </row>
    <row r="556" spans="6:10" ht="15.75" x14ac:dyDescent="0.25">
      <c r="F556" s="86" t="s">
        <v>1156</v>
      </c>
      <c r="G556" s="83"/>
      <c r="H556" s="83"/>
      <c r="I556" s="83"/>
      <c r="J556" s="83"/>
    </row>
    <row r="557" spans="6:10" ht="15.75" x14ac:dyDescent="0.25">
      <c r="F557" s="86" t="s">
        <v>1157</v>
      </c>
      <c r="G557" s="83"/>
      <c r="H557" s="83"/>
      <c r="I557" s="83"/>
      <c r="J557" s="83"/>
    </row>
    <row r="558" spans="6:10" ht="15.75" x14ac:dyDescent="0.25">
      <c r="F558" s="86" t="s">
        <v>1158</v>
      </c>
      <c r="G558" s="83"/>
      <c r="H558" s="83"/>
      <c r="I558" s="83"/>
      <c r="J558" s="83"/>
    </row>
    <row r="559" spans="6:10" ht="15.75" x14ac:dyDescent="0.25">
      <c r="F559" s="86" t="s">
        <v>1159</v>
      </c>
      <c r="G559" s="83"/>
      <c r="H559" s="83"/>
      <c r="I559" s="83"/>
      <c r="J559" s="83"/>
    </row>
    <row r="560" spans="6:10" ht="15.75" x14ac:dyDescent="0.25">
      <c r="F560" s="86" t="s">
        <v>1160</v>
      </c>
      <c r="G560" s="83"/>
      <c r="H560" s="83"/>
      <c r="I560" s="83"/>
      <c r="J560" s="83"/>
    </row>
    <row r="561" spans="6:10" ht="15.75" x14ac:dyDescent="0.25">
      <c r="F561" s="86" t="s">
        <v>1161</v>
      </c>
      <c r="G561" s="83"/>
      <c r="H561" s="83"/>
      <c r="I561" s="83"/>
      <c r="J561" s="83"/>
    </row>
    <row r="562" spans="6:10" ht="15.75" x14ac:dyDescent="0.25">
      <c r="F562" s="86" t="s">
        <v>1162</v>
      </c>
      <c r="G562" s="83"/>
      <c r="H562" s="83"/>
      <c r="I562" s="83"/>
      <c r="J562" s="83"/>
    </row>
    <row r="563" spans="6:10" ht="15.75" x14ac:dyDescent="0.25">
      <c r="F563" s="86" t="s">
        <v>1163</v>
      </c>
      <c r="G563" s="83"/>
      <c r="H563" s="83"/>
      <c r="I563" s="83"/>
      <c r="J563" s="83"/>
    </row>
    <row r="564" spans="6:10" ht="15.75" x14ac:dyDescent="0.25">
      <c r="F564" s="86" t="s">
        <v>1164</v>
      </c>
      <c r="G564" s="83"/>
      <c r="H564" s="83"/>
      <c r="I564" s="83"/>
      <c r="J564" s="83"/>
    </row>
    <row r="565" spans="6:10" ht="15.75" x14ac:dyDescent="0.25">
      <c r="F565" s="86" t="s">
        <v>1165</v>
      </c>
      <c r="G565" s="83"/>
      <c r="H565" s="83"/>
      <c r="I565" s="83"/>
      <c r="J565" s="83"/>
    </row>
    <row r="566" spans="6:10" ht="15.75" x14ac:dyDescent="0.25">
      <c r="F566" s="86" t="s">
        <v>1166</v>
      </c>
      <c r="G566" s="83"/>
      <c r="H566" s="83"/>
      <c r="I566" s="83"/>
      <c r="J566" s="83"/>
    </row>
    <row r="567" spans="6:10" ht="15.75" x14ac:dyDescent="0.25">
      <c r="F567" s="86" t="s">
        <v>1167</v>
      </c>
      <c r="G567" s="83"/>
      <c r="H567" s="83"/>
      <c r="I567" s="83"/>
      <c r="J567" s="83"/>
    </row>
    <row r="568" spans="6:10" ht="15.75" x14ac:dyDescent="0.25">
      <c r="F568" s="86" t="s">
        <v>1168</v>
      </c>
      <c r="G568" s="83"/>
      <c r="H568" s="83"/>
      <c r="I568" s="83"/>
      <c r="J568" s="83"/>
    </row>
    <row r="569" spans="6:10" ht="15.75" x14ac:dyDescent="0.25">
      <c r="F569" s="86" t="s">
        <v>1169</v>
      </c>
      <c r="G569" s="83"/>
      <c r="H569" s="83"/>
      <c r="I569" s="83"/>
      <c r="J569" s="83"/>
    </row>
    <row r="570" spans="6:10" ht="15.75" x14ac:dyDescent="0.25">
      <c r="F570" s="86" t="s">
        <v>1170</v>
      </c>
      <c r="G570" s="83"/>
      <c r="H570" s="83"/>
      <c r="I570" s="83"/>
      <c r="J570" s="83"/>
    </row>
    <row r="571" spans="6:10" ht="15.75" x14ac:dyDescent="0.25">
      <c r="F571" s="86" t="s">
        <v>1171</v>
      </c>
      <c r="G571" s="83"/>
      <c r="H571" s="83"/>
      <c r="I571" s="83"/>
      <c r="J571" s="83"/>
    </row>
    <row r="572" spans="6:10" ht="15.75" x14ac:dyDescent="0.25">
      <c r="F572" s="86" t="s">
        <v>1172</v>
      </c>
      <c r="G572" s="83"/>
      <c r="H572" s="83"/>
      <c r="I572" s="83"/>
      <c r="J572" s="83"/>
    </row>
    <row r="573" spans="6:10" ht="15.75" x14ac:dyDescent="0.25">
      <c r="F573" s="86" t="s">
        <v>1173</v>
      </c>
      <c r="G573" s="83"/>
      <c r="H573" s="83"/>
      <c r="I573" s="83"/>
      <c r="J573" s="83"/>
    </row>
    <row r="574" spans="6:10" ht="15.75" x14ac:dyDescent="0.25">
      <c r="F574" s="86" t="s">
        <v>1174</v>
      </c>
      <c r="G574" s="83"/>
      <c r="H574" s="83"/>
      <c r="I574" s="83"/>
      <c r="J574" s="83"/>
    </row>
    <row r="575" spans="6:10" ht="15.75" x14ac:dyDescent="0.25">
      <c r="F575" s="86" t="s">
        <v>1175</v>
      </c>
      <c r="G575" s="83"/>
      <c r="H575" s="83"/>
      <c r="I575" s="83"/>
      <c r="J575" s="83"/>
    </row>
    <row r="576" spans="6:10" ht="15.75" x14ac:dyDescent="0.25">
      <c r="F576" s="86" t="s">
        <v>1176</v>
      </c>
      <c r="G576" s="83"/>
      <c r="H576" s="83"/>
      <c r="I576" s="83"/>
      <c r="J576" s="83"/>
    </row>
    <row r="577" spans="6:10" ht="15.75" x14ac:dyDescent="0.25">
      <c r="F577" s="86" t="s">
        <v>1177</v>
      </c>
      <c r="G577" s="83"/>
      <c r="H577" s="83"/>
      <c r="I577" s="83"/>
      <c r="J577" s="83"/>
    </row>
    <row r="578" spans="6:10" ht="15.75" x14ac:dyDescent="0.25">
      <c r="F578" s="86" t="s">
        <v>1178</v>
      </c>
      <c r="G578" s="83"/>
      <c r="H578" s="83"/>
      <c r="I578" s="83"/>
      <c r="J578" s="83"/>
    </row>
    <row r="579" spans="6:10" ht="15.75" x14ac:dyDescent="0.25">
      <c r="F579" s="86" t="s">
        <v>1179</v>
      </c>
      <c r="G579" s="83"/>
      <c r="H579" s="83"/>
      <c r="I579" s="83"/>
      <c r="J579" s="83"/>
    </row>
    <row r="580" spans="6:10" ht="15.75" x14ac:dyDescent="0.25">
      <c r="F580" s="86" t="s">
        <v>1180</v>
      </c>
      <c r="G580" s="83"/>
      <c r="H580" s="83"/>
      <c r="I580" s="83"/>
      <c r="J580" s="83"/>
    </row>
    <row r="581" spans="6:10" ht="15.75" x14ac:dyDescent="0.25">
      <c r="F581" s="86" t="s">
        <v>1181</v>
      </c>
      <c r="G581" s="83"/>
      <c r="H581" s="83"/>
      <c r="I581" s="83"/>
      <c r="J581" s="83"/>
    </row>
    <row r="582" spans="6:10" ht="15.75" x14ac:dyDescent="0.25">
      <c r="F582" s="86" t="s">
        <v>1182</v>
      </c>
      <c r="G582" s="83"/>
      <c r="H582" s="83"/>
      <c r="I582" s="83"/>
      <c r="J582" s="83"/>
    </row>
    <row r="583" spans="6:10" ht="15.75" x14ac:dyDescent="0.25">
      <c r="F583" s="86" t="s">
        <v>1183</v>
      </c>
      <c r="G583" s="83"/>
      <c r="H583" s="83"/>
      <c r="I583" s="83"/>
      <c r="J583" s="83"/>
    </row>
    <row r="584" spans="6:10" ht="15.75" x14ac:dyDescent="0.25">
      <c r="F584" s="86" t="s">
        <v>1184</v>
      </c>
      <c r="G584" s="83"/>
      <c r="H584" s="83"/>
      <c r="I584" s="83"/>
      <c r="J584" s="83"/>
    </row>
    <row r="585" spans="6:10" ht="15.75" x14ac:dyDescent="0.25">
      <c r="F585" s="86" t="s">
        <v>1185</v>
      </c>
      <c r="G585" s="83"/>
      <c r="H585" s="83"/>
      <c r="I585" s="83"/>
      <c r="J585" s="83"/>
    </row>
    <row r="586" spans="6:10" ht="15.75" x14ac:dyDescent="0.25">
      <c r="F586" s="86" t="s">
        <v>1186</v>
      </c>
      <c r="G586" s="83"/>
      <c r="H586" s="83"/>
      <c r="I586" s="83"/>
      <c r="J586" s="83"/>
    </row>
    <row r="587" spans="6:10" ht="15.75" x14ac:dyDescent="0.25">
      <c r="F587" s="86" t="s">
        <v>1187</v>
      </c>
      <c r="G587" s="83"/>
      <c r="H587" s="83"/>
      <c r="I587" s="83"/>
      <c r="J587" s="83"/>
    </row>
    <row r="588" spans="6:10" ht="15.75" x14ac:dyDescent="0.25">
      <c r="F588" s="86" t="s">
        <v>1188</v>
      </c>
      <c r="G588" s="83"/>
      <c r="H588" s="83"/>
      <c r="I588" s="83"/>
      <c r="J588" s="83"/>
    </row>
    <row r="589" spans="6:10" ht="15.75" x14ac:dyDescent="0.25">
      <c r="F589" s="86" t="s">
        <v>1189</v>
      </c>
      <c r="G589" s="83"/>
      <c r="H589" s="83"/>
      <c r="I589" s="83"/>
      <c r="J589" s="83"/>
    </row>
    <row r="590" spans="6:10" ht="15.75" x14ac:dyDescent="0.25">
      <c r="F590" s="86" t="s">
        <v>1190</v>
      </c>
      <c r="G590" s="83"/>
      <c r="H590" s="83"/>
      <c r="I590" s="83"/>
      <c r="J590" s="83"/>
    </row>
    <row r="591" spans="6:10" ht="15.75" x14ac:dyDescent="0.25">
      <c r="F591" s="86" t="s">
        <v>1191</v>
      </c>
      <c r="G591" s="83"/>
      <c r="H591" s="83"/>
      <c r="I591" s="83"/>
      <c r="J591" s="83"/>
    </row>
    <row r="592" spans="6:10" ht="15.75" x14ac:dyDescent="0.25">
      <c r="F592" s="86" t="s">
        <v>1192</v>
      </c>
      <c r="G592" s="83"/>
      <c r="H592" s="83"/>
      <c r="I592" s="83"/>
      <c r="J592" s="83"/>
    </row>
    <row r="593" spans="6:10" ht="15.75" x14ac:dyDescent="0.25">
      <c r="F593" s="86" t="s">
        <v>1193</v>
      </c>
      <c r="G593" s="83"/>
      <c r="H593" s="83"/>
      <c r="I593" s="83"/>
      <c r="J593" s="83"/>
    </row>
    <row r="594" spans="6:10" ht="15.75" x14ac:dyDescent="0.25">
      <c r="F594" s="86" t="s">
        <v>1194</v>
      </c>
      <c r="G594" s="83"/>
      <c r="H594" s="83"/>
      <c r="I594" s="83"/>
      <c r="J594" s="83"/>
    </row>
    <row r="595" spans="6:10" ht="15.75" x14ac:dyDescent="0.25">
      <c r="F595" s="86" t="s">
        <v>1195</v>
      </c>
      <c r="G595" s="83"/>
      <c r="H595" s="83"/>
      <c r="I595" s="83"/>
      <c r="J595" s="83"/>
    </row>
    <row r="596" spans="6:10" ht="15.75" x14ac:dyDescent="0.25">
      <c r="F596" s="86" t="s">
        <v>1196</v>
      </c>
      <c r="G596" s="83"/>
      <c r="H596" s="83"/>
      <c r="I596" s="83"/>
      <c r="J596" s="83"/>
    </row>
    <row r="597" spans="6:10" ht="15.75" x14ac:dyDescent="0.25">
      <c r="F597" s="86" t="s">
        <v>1197</v>
      </c>
      <c r="G597" s="83"/>
      <c r="H597" s="83"/>
      <c r="I597" s="83"/>
      <c r="J597" s="83"/>
    </row>
    <row r="598" spans="6:10" ht="15.75" x14ac:dyDescent="0.25">
      <c r="F598" s="86" t="s">
        <v>1198</v>
      </c>
      <c r="G598" s="83"/>
      <c r="H598" s="83"/>
      <c r="I598" s="83"/>
      <c r="J598" s="83"/>
    </row>
    <row r="599" spans="6:10" ht="15.75" x14ac:dyDescent="0.25">
      <c r="F599" s="86" t="s">
        <v>1199</v>
      </c>
      <c r="G599" s="83"/>
      <c r="H599" s="83"/>
      <c r="I599" s="83"/>
      <c r="J599" s="83"/>
    </row>
    <row r="600" spans="6:10" ht="15.75" x14ac:dyDescent="0.25">
      <c r="F600" s="86" t="s">
        <v>1200</v>
      </c>
      <c r="G600" s="83"/>
      <c r="H600" s="83"/>
      <c r="I600" s="83"/>
      <c r="J600" s="83"/>
    </row>
    <row r="601" spans="6:10" ht="15.75" x14ac:dyDescent="0.25">
      <c r="F601" s="86" t="s">
        <v>1201</v>
      </c>
      <c r="G601" s="83"/>
      <c r="H601" s="83"/>
      <c r="I601" s="83"/>
      <c r="J601" s="83"/>
    </row>
    <row r="602" spans="6:10" ht="15.75" x14ac:dyDescent="0.25">
      <c r="F602" s="86" t="s">
        <v>1202</v>
      </c>
      <c r="G602" s="83"/>
      <c r="H602" s="83"/>
      <c r="I602" s="83"/>
      <c r="J602" s="83"/>
    </row>
    <row r="603" spans="6:10" ht="15.75" x14ac:dyDescent="0.25">
      <c r="F603" s="86" t="s">
        <v>1203</v>
      </c>
      <c r="G603" s="83"/>
      <c r="H603" s="83"/>
      <c r="I603" s="83"/>
      <c r="J603" s="83"/>
    </row>
    <row r="604" spans="6:10" ht="15.75" x14ac:dyDescent="0.25">
      <c r="F604" s="86" t="s">
        <v>1204</v>
      </c>
      <c r="G604" s="83"/>
      <c r="H604" s="83"/>
      <c r="I604" s="83"/>
      <c r="J604" s="83"/>
    </row>
    <row r="605" spans="6:10" ht="15.75" x14ac:dyDescent="0.25">
      <c r="F605" s="86" t="s">
        <v>1205</v>
      </c>
      <c r="G605" s="83"/>
      <c r="H605" s="83"/>
      <c r="I605" s="83"/>
      <c r="J605" s="83"/>
    </row>
    <row r="606" spans="6:10" ht="15.75" x14ac:dyDescent="0.25">
      <c r="F606" s="86" t="s">
        <v>1206</v>
      </c>
      <c r="G606" s="83"/>
      <c r="H606" s="83"/>
      <c r="I606" s="83"/>
      <c r="J606" s="83"/>
    </row>
    <row r="607" spans="6:10" ht="15.75" x14ac:dyDescent="0.25">
      <c r="F607" s="86" t="s">
        <v>1207</v>
      </c>
      <c r="G607" s="83"/>
      <c r="H607" s="83"/>
      <c r="I607" s="83"/>
      <c r="J607" s="83"/>
    </row>
    <row r="608" spans="6:10" ht="15.75" x14ac:dyDescent="0.25">
      <c r="F608" s="86" t="s">
        <v>1208</v>
      </c>
      <c r="G608" s="83"/>
      <c r="H608" s="83"/>
      <c r="I608" s="83"/>
      <c r="J608" s="83"/>
    </row>
    <row r="609" spans="6:10" ht="15.75" x14ac:dyDescent="0.25">
      <c r="F609" s="86" t="s">
        <v>1209</v>
      </c>
      <c r="G609" s="83"/>
      <c r="H609" s="83"/>
      <c r="I609" s="83"/>
      <c r="J609" s="83"/>
    </row>
    <row r="610" spans="6:10" ht="15.75" x14ac:dyDescent="0.25">
      <c r="F610" s="86" t="s">
        <v>1210</v>
      </c>
      <c r="G610" s="83"/>
      <c r="H610" s="83"/>
      <c r="I610" s="83"/>
      <c r="J610" s="83"/>
    </row>
    <row r="611" spans="6:10" ht="15.75" x14ac:dyDescent="0.25">
      <c r="F611" s="86" t="s">
        <v>1211</v>
      </c>
      <c r="G611" s="83"/>
      <c r="H611" s="83"/>
      <c r="I611" s="83"/>
      <c r="J611" s="83"/>
    </row>
    <row r="612" spans="6:10" ht="15.75" x14ac:dyDescent="0.25">
      <c r="F612" s="86" t="s">
        <v>1212</v>
      </c>
      <c r="G612" s="83"/>
      <c r="H612" s="83"/>
      <c r="I612" s="83"/>
      <c r="J612" s="83"/>
    </row>
    <row r="613" spans="6:10" ht="15.75" x14ac:dyDescent="0.25">
      <c r="F613" s="86" t="s">
        <v>1213</v>
      </c>
      <c r="G613" s="83"/>
      <c r="H613" s="83"/>
      <c r="I613" s="83"/>
      <c r="J613" s="83"/>
    </row>
    <row r="614" spans="6:10" ht="15.75" x14ac:dyDescent="0.25">
      <c r="F614" s="86" t="s">
        <v>1214</v>
      </c>
      <c r="G614" s="83"/>
      <c r="H614" s="83"/>
      <c r="I614" s="83"/>
      <c r="J614" s="83"/>
    </row>
    <row r="615" spans="6:10" ht="15.75" x14ac:dyDescent="0.25">
      <c r="F615" s="86" t="s">
        <v>1215</v>
      </c>
      <c r="G615" s="83"/>
      <c r="H615" s="83"/>
      <c r="I615" s="83"/>
      <c r="J615" s="83"/>
    </row>
    <row r="616" spans="6:10" ht="15.75" x14ac:dyDescent="0.25">
      <c r="F616" s="86" t="s">
        <v>1216</v>
      </c>
      <c r="G616" s="83"/>
      <c r="H616" s="83"/>
      <c r="I616" s="83"/>
      <c r="J616" s="83"/>
    </row>
    <row r="617" spans="6:10" ht="15.75" x14ac:dyDescent="0.25">
      <c r="F617" s="86" t="s">
        <v>1217</v>
      </c>
      <c r="G617" s="83"/>
      <c r="H617" s="83"/>
      <c r="I617" s="83"/>
      <c r="J617" s="83"/>
    </row>
    <row r="618" spans="6:10" ht="15.75" x14ac:dyDescent="0.25">
      <c r="F618" s="86" t="s">
        <v>1218</v>
      </c>
      <c r="G618" s="83"/>
      <c r="H618" s="83"/>
      <c r="I618" s="83"/>
      <c r="J618" s="83"/>
    </row>
    <row r="619" spans="6:10" ht="15.75" x14ac:dyDescent="0.25">
      <c r="F619" s="86" t="s">
        <v>1219</v>
      </c>
      <c r="G619" s="83"/>
      <c r="H619" s="83"/>
      <c r="I619" s="83"/>
      <c r="J619" s="83"/>
    </row>
    <row r="620" spans="6:10" ht="15.75" x14ac:dyDescent="0.25">
      <c r="F620" s="86" t="s">
        <v>1220</v>
      </c>
      <c r="G620" s="83"/>
      <c r="H620" s="83"/>
      <c r="I620" s="83"/>
      <c r="J620" s="83"/>
    </row>
    <row r="621" spans="6:10" ht="15.75" x14ac:dyDescent="0.25">
      <c r="F621" s="86" t="s">
        <v>1221</v>
      </c>
      <c r="G621" s="83"/>
      <c r="H621" s="83"/>
      <c r="I621" s="83"/>
      <c r="J621" s="83"/>
    </row>
    <row r="622" spans="6:10" ht="15.75" x14ac:dyDescent="0.25">
      <c r="F622" s="86" t="s">
        <v>1222</v>
      </c>
      <c r="G622" s="83"/>
      <c r="H622" s="83"/>
      <c r="I622" s="83"/>
      <c r="J622" s="83"/>
    </row>
    <row r="623" spans="6:10" ht="15.75" x14ac:dyDescent="0.25">
      <c r="F623" s="86" t="s">
        <v>1223</v>
      </c>
      <c r="G623" s="83"/>
      <c r="H623" s="83"/>
      <c r="I623" s="83"/>
      <c r="J623" s="83"/>
    </row>
    <row r="624" spans="6:10" ht="15.75" x14ac:dyDescent="0.25">
      <c r="F624" s="86" t="s">
        <v>1224</v>
      </c>
      <c r="G624" s="83"/>
      <c r="H624" s="83"/>
      <c r="I624" s="83"/>
      <c r="J624" s="83"/>
    </row>
    <row r="625" spans="6:10" ht="15.75" x14ac:dyDescent="0.25">
      <c r="F625" s="86" t="s">
        <v>1225</v>
      </c>
      <c r="G625" s="83"/>
      <c r="H625" s="83"/>
      <c r="I625" s="83"/>
      <c r="J625" s="83"/>
    </row>
    <row r="626" spans="6:10" ht="15.75" x14ac:dyDescent="0.25">
      <c r="F626" s="86" t="s">
        <v>1226</v>
      </c>
      <c r="G626" s="83"/>
      <c r="H626" s="83"/>
      <c r="I626" s="83"/>
      <c r="J626" s="83"/>
    </row>
    <row r="627" spans="6:10" ht="15.75" x14ac:dyDescent="0.25">
      <c r="F627" s="86" t="s">
        <v>1227</v>
      </c>
      <c r="G627" s="83"/>
      <c r="H627" s="83"/>
      <c r="I627" s="83"/>
      <c r="J627" s="83"/>
    </row>
    <row r="628" spans="6:10" ht="15.75" x14ac:dyDescent="0.25">
      <c r="F628" s="86" t="s">
        <v>1228</v>
      </c>
      <c r="G628" s="83"/>
      <c r="H628" s="83"/>
      <c r="I628" s="83"/>
      <c r="J628" s="83"/>
    </row>
    <row r="629" spans="6:10" ht="15.75" x14ac:dyDescent="0.25">
      <c r="F629" s="86" t="s">
        <v>1229</v>
      </c>
      <c r="G629" s="83"/>
      <c r="H629" s="83"/>
      <c r="I629" s="83"/>
      <c r="J629" s="83"/>
    </row>
    <row r="630" spans="6:10" ht="15.75" x14ac:dyDescent="0.25">
      <c r="F630" s="86" t="s">
        <v>1230</v>
      </c>
      <c r="G630" s="83"/>
      <c r="H630" s="83"/>
      <c r="I630" s="83"/>
      <c r="J630" s="83"/>
    </row>
    <row r="631" spans="6:10" ht="15.75" x14ac:dyDescent="0.25">
      <c r="F631" s="86" t="s">
        <v>1231</v>
      </c>
      <c r="G631" s="83"/>
      <c r="H631" s="83"/>
      <c r="I631" s="83"/>
      <c r="J631" s="83"/>
    </row>
    <row r="632" spans="6:10" ht="15.75" x14ac:dyDescent="0.25">
      <c r="F632" s="86" t="s">
        <v>1232</v>
      </c>
      <c r="G632" s="83"/>
      <c r="H632" s="83"/>
      <c r="I632" s="83"/>
      <c r="J632" s="83"/>
    </row>
    <row r="633" spans="6:10" ht="15.75" x14ac:dyDescent="0.25">
      <c r="F633" s="86" t="s">
        <v>1233</v>
      </c>
      <c r="G633" s="83"/>
      <c r="H633" s="83"/>
      <c r="I633" s="83"/>
      <c r="J633" s="83"/>
    </row>
    <row r="634" spans="6:10" ht="15.75" x14ac:dyDescent="0.25">
      <c r="F634" s="86" t="s">
        <v>1234</v>
      </c>
      <c r="G634" s="83"/>
      <c r="H634" s="83"/>
      <c r="I634" s="83"/>
      <c r="J634" s="83"/>
    </row>
    <row r="635" spans="6:10" ht="15.75" x14ac:dyDescent="0.25">
      <c r="F635" s="86" t="s">
        <v>1235</v>
      </c>
      <c r="G635" s="83"/>
      <c r="H635" s="83"/>
      <c r="I635" s="83"/>
      <c r="J635" s="83"/>
    </row>
    <row r="636" spans="6:10" ht="15.75" x14ac:dyDescent="0.25">
      <c r="F636" s="86" t="s">
        <v>1236</v>
      </c>
      <c r="G636" s="83"/>
      <c r="H636" s="83"/>
      <c r="I636" s="83"/>
      <c r="J636" s="83"/>
    </row>
    <row r="637" spans="6:10" ht="15.75" x14ac:dyDescent="0.25">
      <c r="F637" s="86" t="s">
        <v>1237</v>
      </c>
      <c r="G637" s="83"/>
      <c r="H637" s="83"/>
      <c r="I637" s="83"/>
      <c r="J637" s="83"/>
    </row>
    <row r="638" spans="6:10" ht="15.75" x14ac:dyDescent="0.25">
      <c r="F638" s="86" t="s">
        <v>1238</v>
      </c>
      <c r="G638" s="83"/>
      <c r="H638" s="83"/>
      <c r="I638" s="83"/>
      <c r="J638" s="83"/>
    </row>
    <row r="639" spans="6:10" ht="15.75" x14ac:dyDescent="0.25">
      <c r="F639" s="86" t="s">
        <v>1239</v>
      </c>
      <c r="G639" s="83"/>
      <c r="H639" s="83"/>
      <c r="I639" s="83"/>
      <c r="J639" s="83"/>
    </row>
    <row r="640" spans="6:10" ht="15.75" x14ac:dyDescent="0.25">
      <c r="F640" s="86" t="s">
        <v>1240</v>
      </c>
      <c r="G640" s="83"/>
      <c r="H640" s="83"/>
      <c r="I640" s="83"/>
      <c r="J640" s="83"/>
    </row>
    <row r="641" spans="6:10" ht="15.75" x14ac:dyDescent="0.25">
      <c r="F641" s="86" t="s">
        <v>1241</v>
      </c>
      <c r="G641" s="83"/>
      <c r="H641" s="83"/>
      <c r="I641" s="83"/>
      <c r="J641" s="83"/>
    </row>
    <row r="642" spans="6:10" ht="15.75" x14ac:dyDescent="0.25">
      <c r="F642" s="86" t="s">
        <v>1242</v>
      </c>
      <c r="G642" s="83"/>
      <c r="H642" s="83"/>
      <c r="I642" s="83"/>
      <c r="J642" s="83"/>
    </row>
    <row r="643" spans="6:10" ht="15.75" x14ac:dyDescent="0.25">
      <c r="F643" s="86" t="s">
        <v>1243</v>
      </c>
      <c r="G643" s="83"/>
      <c r="H643" s="83"/>
      <c r="I643" s="83"/>
      <c r="J643" s="83"/>
    </row>
    <row r="644" spans="6:10" ht="15.75" x14ac:dyDescent="0.25">
      <c r="F644" s="86" t="s">
        <v>1244</v>
      </c>
      <c r="G644" s="83"/>
      <c r="H644" s="83"/>
      <c r="I644" s="83"/>
      <c r="J644" s="83"/>
    </row>
    <row r="645" spans="6:10" ht="15.75" x14ac:dyDescent="0.25">
      <c r="F645" s="86" t="s">
        <v>1245</v>
      </c>
      <c r="G645" s="83"/>
      <c r="H645" s="83"/>
      <c r="I645" s="83"/>
      <c r="J645" s="83"/>
    </row>
    <row r="646" spans="6:10" ht="15.75" x14ac:dyDescent="0.25">
      <c r="F646" s="86" t="s">
        <v>1246</v>
      </c>
      <c r="G646" s="83"/>
      <c r="H646" s="83"/>
      <c r="I646" s="83"/>
      <c r="J646" s="83"/>
    </row>
    <row r="647" spans="6:10" ht="15.75" x14ac:dyDescent="0.25">
      <c r="F647" s="86" t="s">
        <v>1247</v>
      </c>
      <c r="G647" s="83"/>
      <c r="H647" s="83"/>
      <c r="I647" s="83"/>
      <c r="J647" s="83"/>
    </row>
    <row r="648" spans="6:10" ht="15.75" x14ac:dyDescent="0.25">
      <c r="F648" s="86" t="s">
        <v>1248</v>
      </c>
      <c r="G648" s="83"/>
      <c r="H648" s="83"/>
      <c r="I648" s="83"/>
      <c r="J648" s="83"/>
    </row>
    <row r="649" spans="6:10" ht="15.75" x14ac:dyDescent="0.25">
      <c r="F649" s="86" t="s">
        <v>1249</v>
      </c>
      <c r="G649" s="83"/>
      <c r="H649" s="83"/>
      <c r="I649" s="83"/>
      <c r="J649" s="83"/>
    </row>
    <row r="650" spans="6:10" ht="15.75" x14ac:dyDescent="0.25">
      <c r="F650" s="86" t="s">
        <v>1250</v>
      </c>
      <c r="G650" s="83"/>
      <c r="H650" s="83"/>
      <c r="I650" s="83"/>
      <c r="J650" s="83"/>
    </row>
    <row r="651" spans="6:10" ht="15.75" x14ac:dyDescent="0.25">
      <c r="F651" s="86" t="s">
        <v>1251</v>
      </c>
      <c r="G651" s="83"/>
      <c r="H651" s="83"/>
      <c r="I651" s="83"/>
      <c r="J651" s="83"/>
    </row>
    <row r="652" spans="6:10" ht="15.75" x14ac:dyDescent="0.25">
      <c r="F652" s="86" t="s">
        <v>1252</v>
      </c>
      <c r="G652" s="83"/>
      <c r="H652" s="83"/>
      <c r="I652" s="83"/>
      <c r="J652" s="83"/>
    </row>
    <row r="653" spans="6:10" ht="15.75" x14ac:dyDescent="0.25">
      <c r="F653" s="86" t="s">
        <v>1253</v>
      </c>
      <c r="G653" s="83"/>
      <c r="H653" s="83"/>
      <c r="I653" s="83"/>
      <c r="J653" s="83"/>
    </row>
    <row r="654" spans="6:10" ht="15.75" x14ac:dyDescent="0.25">
      <c r="F654" s="86" t="s">
        <v>1254</v>
      </c>
      <c r="G654" s="83"/>
      <c r="H654" s="83"/>
      <c r="I654" s="83"/>
      <c r="J654" s="83"/>
    </row>
    <row r="655" spans="6:10" ht="15.75" x14ac:dyDescent="0.25">
      <c r="F655" s="86" t="s">
        <v>1255</v>
      </c>
      <c r="G655" s="83"/>
      <c r="H655" s="83"/>
      <c r="I655" s="83"/>
      <c r="J655" s="83"/>
    </row>
    <row r="656" spans="6:10" ht="15.75" x14ac:dyDescent="0.25">
      <c r="F656" s="86" t="s">
        <v>1256</v>
      </c>
      <c r="G656" s="83"/>
      <c r="H656" s="83"/>
      <c r="I656" s="83"/>
      <c r="J656" s="83"/>
    </row>
    <row r="657" spans="6:10" ht="15.75" x14ac:dyDescent="0.25">
      <c r="F657" s="86" t="s">
        <v>1257</v>
      </c>
      <c r="G657" s="83"/>
      <c r="H657" s="83"/>
      <c r="I657" s="83"/>
      <c r="J657" s="83"/>
    </row>
    <row r="658" spans="6:10" ht="15.75" x14ac:dyDescent="0.25">
      <c r="F658" s="86" t="s">
        <v>1258</v>
      </c>
      <c r="G658" s="83"/>
      <c r="H658" s="83"/>
      <c r="I658" s="83"/>
      <c r="J658" s="83"/>
    </row>
    <row r="659" spans="6:10" ht="15.75" x14ac:dyDescent="0.25">
      <c r="F659" s="86" t="s">
        <v>1259</v>
      </c>
      <c r="G659" s="83"/>
      <c r="H659" s="83"/>
      <c r="I659" s="83"/>
      <c r="J659" s="83"/>
    </row>
    <row r="660" spans="6:10" ht="15.75" x14ac:dyDescent="0.25">
      <c r="F660" s="86" t="s">
        <v>1260</v>
      </c>
      <c r="G660" s="83"/>
      <c r="H660" s="83"/>
      <c r="I660" s="83"/>
      <c r="J660" s="83"/>
    </row>
    <row r="661" spans="6:10" ht="15.75" x14ac:dyDescent="0.25">
      <c r="F661" s="86" t="s">
        <v>1261</v>
      </c>
      <c r="G661" s="83"/>
      <c r="H661" s="83"/>
      <c r="I661" s="83"/>
      <c r="J661" s="83"/>
    </row>
    <row r="662" spans="6:10" ht="15.75" x14ac:dyDescent="0.25">
      <c r="F662" s="86" t="s">
        <v>1262</v>
      </c>
      <c r="G662" s="83"/>
      <c r="H662" s="83"/>
      <c r="I662" s="83"/>
      <c r="J662" s="83"/>
    </row>
    <row r="663" spans="6:10" ht="15.75" x14ac:dyDescent="0.25">
      <c r="F663" s="86" t="s">
        <v>1263</v>
      </c>
      <c r="G663" s="83"/>
      <c r="H663" s="83"/>
      <c r="I663" s="83"/>
      <c r="J663" s="83"/>
    </row>
    <row r="664" spans="6:10" ht="15.75" x14ac:dyDescent="0.25">
      <c r="F664" s="86" t="s">
        <v>1264</v>
      </c>
      <c r="G664" s="83"/>
      <c r="H664" s="83"/>
      <c r="I664" s="83"/>
      <c r="J664" s="83"/>
    </row>
    <row r="665" spans="6:10" ht="15.75" x14ac:dyDescent="0.25">
      <c r="F665" s="86" t="s">
        <v>1265</v>
      </c>
      <c r="G665" s="83"/>
      <c r="H665" s="83"/>
      <c r="I665" s="83"/>
      <c r="J665" s="83"/>
    </row>
    <row r="666" spans="6:10" ht="15.75" x14ac:dyDescent="0.25">
      <c r="F666" s="86" t="s">
        <v>1266</v>
      </c>
      <c r="G666" s="83"/>
      <c r="H666" s="83"/>
      <c r="I666" s="83"/>
      <c r="J666" s="83"/>
    </row>
    <row r="667" spans="6:10" ht="15.75" x14ac:dyDescent="0.25">
      <c r="F667" s="86" t="s">
        <v>1267</v>
      </c>
      <c r="G667" s="83"/>
      <c r="H667" s="83"/>
      <c r="I667" s="83"/>
      <c r="J667" s="83"/>
    </row>
    <row r="668" spans="6:10" ht="15.75" x14ac:dyDescent="0.25">
      <c r="F668" s="86" t="s">
        <v>1268</v>
      </c>
      <c r="G668" s="83"/>
      <c r="H668" s="83"/>
      <c r="I668" s="83"/>
      <c r="J668" s="83"/>
    </row>
    <row r="669" spans="6:10" ht="15.75" x14ac:dyDescent="0.25">
      <c r="F669" s="86" t="s">
        <v>1269</v>
      </c>
      <c r="G669" s="83"/>
      <c r="H669" s="83"/>
      <c r="I669" s="83"/>
      <c r="J669" s="83"/>
    </row>
    <row r="670" spans="6:10" ht="15.75" x14ac:dyDescent="0.25">
      <c r="F670" s="86" t="s">
        <v>1270</v>
      </c>
      <c r="G670" s="83"/>
      <c r="H670" s="83"/>
      <c r="I670" s="83"/>
      <c r="J670" s="83"/>
    </row>
    <row r="671" spans="6:10" ht="15.75" x14ac:dyDescent="0.25">
      <c r="F671" s="86" t="s">
        <v>1271</v>
      </c>
      <c r="G671" s="83"/>
      <c r="H671" s="83"/>
      <c r="I671" s="83"/>
      <c r="J671" s="83"/>
    </row>
    <row r="672" spans="6:10" ht="15.75" x14ac:dyDescent="0.25">
      <c r="F672" s="86" t="s">
        <v>1272</v>
      </c>
      <c r="G672" s="83"/>
      <c r="H672" s="83"/>
      <c r="I672" s="83"/>
      <c r="J672" s="83"/>
    </row>
    <row r="673" spans="6:10" ht="15.75" x14ac:dyDescent="0.25">
      <c r="F673" s="86" t="s">
        <v>1273</v>
      </c>
      <c r="G673" s="83"/>
      <c r="H673" s="83"/>
      <c r="I673" s="83"/>
      <c r="J673" s="83"/>
    </row>
    <row r="674" spans="6:10" ht="15.75" x14ac:dyDescent="0.25">
      <c r="F674" s="86" t="s">
        <v>1274</v>
      </c>
      <c r="G674" s="83"/>
      <c r="H674" s="83"/>
      <c r="I674" s="83"/>
      <c r="J674" s="83"/>
    </row>
    <row r="675" spans="6:10" ht="15.75" x14ac:dyDescent="0.25">
      <c r="F675" s="86" t="s">
        <v>1275</v>
      </c>
      <c r="G675" s="83"/>
      <c r="H675" s="83"/>
      <c r="I675" s="83"/>
      <c r="J675" s="83"/>
    </row>
    <row r="676" spans="6:10" ht="15.75" x14ac:dyDescent="0.25">
      <c r="F676" s="86" t="s">
        <v>1276</v>
      </c>
      <c r="G676" s="83"/>
      <c r="H676" s="83"/>
      <c r="I676" s="83"/>
      <c r="J676" s="83"/>
    </row>
    <row r="677" spans="6:10" ht="15.75" x14ac:dyDescent="0.25">
      <c r="F677" s="86" t="s">
        <v>1277</v>
      </c>
      <c r="G677" s="83"/>
      <c r="H677" s="83"/>
      <c r="I677" s="83"/>
      <c r="J677" s="83"/>
    </row>
    <row r="678" spans="6:10" ht="15.75" x14ac:dyDescent="0.25">
      <c r="F678" s="86" t="s">
        <v>1278</v>
      </c>
      <c r="G678" s="83"/>
      <c r="H678" s="83"/>
      <c r="I678" s="83"/>
      <c r="J678" s="83"/>
    </row>
    <row r="679" spans="6:10" ht="15.75" x14ac:dyDescent="0.25">
      <c r="F679" s="86" t="s">
        <v>1279</v>
      </c>
      <c r="G679" s="83"/>
      <c r="H679" s="83"/>
      <c r="I679" s="83"/>
      <c r="J679" s="83"/>
    </row>
    <row r="680" spans="6:10" ht="15.75" x14ac:dyDescent="0.25">
      <c r="F680" s="86" t="s">
        <v>1280</v>
      </c>
      <c r="G680" s="83"/>
      <c r="H680" s="83"/>
      <c r="I680" s="83"/>
      <c r="J680" s="83"/>
    </row>
    <row r="681" spans="6:10" ht="15.75" x14ac:dyDescent="0.25">
      <c r="F681" s="86" t="s">
        <v>1281</v>
      </c>
      <c r="G681" s="83"/>
      <c r="H681" s="83"/>
      <c r="I681" s="83"/>
      <c r="J681" s="83"/>
    </row>
    <row r="682" spans="6:10" ht="15.75" x14ac:dyDescent="0.25">
      <c r="F682" s="86" t="s">
        <v>1282</v>
      </c>
      <c r="G682" s="83"/>
      <c r="H682" s="83"/>
      <c r="I682" s="83"/>
      <c r="J682" s="83"/>
    </row>
    <row r="683" spans="6:10" ht="15.75" x14ac:dyDescent="0.25">
      <c r="F683" s="86" t="s">
        <v>1283</v>
      </c>
      <c r="G683" s="83"/>
      <c r="H683" s="83"/>
      <c r="I683" s="83"/>
      <c r="J683" s="83"/>
    </row>
    <row r="684" spans="6:10" ht="15.75" x14ac:dyDescent="0.25">
      <c r="F684" s="86" t="s">
        <v>1284</v>
      </c>
      <c r="G684" s="83"/>
      <c r="H684" s="83"/>
      <c r="I684" s="83"/>
      <c r="J684" s="83"/>
    </row>
    <row r="685" spans="6:10" ht="15.75" x14ac:dyDescent="0.25">
      <c r="F685" s="86" t="s">
        <v>1285</v>
      </c>
      <c r="G685" s="83"/>
      <c r="H685" s="83"/>
      <c r="I685" s="83"/>
      <c r="J685" s="83"/>
    </row>
    <row r="686" spans="6:10" ht="15.75" x14ac:dyDescent="0.25">
      <c r="F686" s="86" t="s">
        <v>1286</v>
      </c>
      <c r="G686" s="83"/>
      <c r="H686" s="83"/>
      <c r="I686" s="83"/>
      <c r="J686" s="83"/>
    </row>
    <row r="687" spans="6:10" ht="15.75" x14ac:dyDescent="0.25">
      <c r="F687" s="86" t="s">
        <v>1287</v>
      </c>
      <c r="G687" s="83"/>
      <c r="H687" s="83"/>
      <c r="I687" s="83"/>
      <c r="J687" s="83"/>
    </row>
    <row r="688" spans="6:10" ht="15.75" x14ac:dyDescent="0.25">
      <c r="F688" s="86" t="s">
        <v>1288</v>
      </c>
      <c r="G688" s="83"/>
      <c r="H688" s="83"/>
      <c r="I688" s="83"/>
      <c r="J688" s="83"/>
    </row>
    <row r="689" spans="6:10" ht="15.75" x14ac:dyDescent="0.25">
      <c r="F689" s="86" t="s">
        <v>1289</v>
      </c>
      <c r="G689" s="83"/>
      <c r="H689" s="83"/>
      <c r="I689" s="83"/>
      <c r="J689" s="83"/>
    </row>
    <row r="690" spans="6:10" ht="15.75" x14ac:dyDescent="0.25">
      <c r="F690" s="86" t="s">
        <v>1290</v>
      </c>
      <c r="G690" s="83"/>
      <c r="H690" s="83"/>
      <c r="I690" s="83"/>
      <c r="J690" s="83"/>
    </row>
    <row r="691" spans="6:10" ht="15.75" x14ac:dyDescent="0.25">
      <c r="F691" s="86" t="s">
        <v>1291</v>
      </c>
      <c r="G691" s="83"/>
      <c r="H691" s="83"/>
      <c r="I691" s="83"/>
      <c r="J691" s="83"/>
    </row>
    <row r="692" spans="6:10" ht="15.75" x14ac:dyDescent="0.25">
      <c r="F692" s="86" t="s">
        <v>1292</v>
      </c>
      <c r="G692" s="83"/>
      <c r="H692" s="83"/>
      <c r="I692" s="83"/>
      <c r="J692" s="83"/>
    </row>
    <row r="693" spans="6:10" ht="15.75" x14ac:dyDescent="0.25">
      <c r="F693" s="86" t="s">
        <v>1293</v>
      </c>
      <c r="G693" s="83"/>
      <c r="H693" s="83"/>
      <c r="I693" s="83"/>
      <c r="J693" s="83"/>
    </row>
    <row r="694" spans="6:10" ht="15.75" x14ac:dyDescent="0.25">
      <c r="F694" s="86" t="s">
        <v>1294</v>
      </c>
      <c r="G694" s="83"/>
      <c r="H694" s="83"/>
      <c r="I694" s="83"/>
      <c r="J694" s="83"/>
    </row>
    <row r="695" spans="6:10" ht="15.75" x14ac:dyDescent="0.25">
      <c r="F695" s="86" t="s">
        <v>1295</v>
      </c>
      <c r="G695" s="83"/>
      <c r="H695" s="83"/>
      <c r="I695" s="83"/>
      <c r="J695" s="83"/>
    </row>
    <row r="696" spans="6:10" ht="15.75" x14ac:dyDescent="0.25">
      <c r="F696" s="86" t="s">
        <v>1296</v>
      </c>
      <c r="G696" s="83"/>
      <c r="H696" s="83"/>
      <c r="I696" s="83"/>
      <c r="J696" s="83"/>
    </row>
    <row r="697" spans="6:10" ht="15.75" x14ac:dyDescent="0.25">
      <c r="F697" s="86" t="s">
        <v>1297</v>
      </c>
      <c r="G697" s="83"/>
      <c r="H697" s="83"/>
      <c r="I697" s="83"/>
      <c r="J697" s="83"/>
    </row>
    <row r="698" spans="6:10" ht="15.75" x14ac:dyDescent="0.25">
      <c r="F698" s="86" t="s">
        <v>1298</v>
      </c>
      <c r="G698" s="83"/>
      <c r="H698" s="83"/>
      <c r="I698" s="83"/>
      <c r="J698" s="83"/>
    </row>
    <row r="699" spans="6:10" ht="15.75" x14ac:dyDescent="0.25">
      <c r="F699" s="86" t="s">
        <v>1299</v>
      </c>
      <c r="G699" s="83"/>
      <c r="H699" s="83"/>
      <c r="I699" s="83"/>
      <c r="J699" s="83"/>
    </row>
    <row r="700" spans="6:10" ht="15.75" x14ac:dyDescent="0.25">
      <c r="F700" s="86" t="s">
        <v>1300</v>
      </c>
      <c r="G700" s="83"/>
      <c r="H700" s="83"/>
      <c r="I700" s="83"/>
      <c r="J700" s="83"/>
    </row>
    <row r="701" spans="6:10" ht="15.75" x14ac:dyDescent="0.25">
      <c r="F701" s="86" t="s">
        <v>1301</v>
      </c>
      <c r="G701" s="83"/>
      <c r="H701" s="83"/>
      <c r="I701" s="83"/>
      <c r="J701" s="83"/>
    </row>
    <row r="702" spans="6:10" ht="15.75" x14ac:dyDescent="0.25">
      <c r="F702" s="86" t="s">
        <v>1302</v>
      </c>
      <c r="G702" s="83"/>
      <c r="H702" s="83"/>
      <c r="I702" s="83"/>
      <c r="J702" s="83"/>
    </row>
    <row r="703" spans="6:10" ht="15.75" x14ac:dyDescent="0.25">
      <c r="F703" s="86" t="s">
        <v>1303</v>
      </c>
      <c r="G703" s="83"/>
      <c r="H703" s="83"/>
      <c r="I703" s="83"/>
      <c r="J703" s="83"/>
    </row>
    <row r="704" spans="6:10" ht="15.75" x14ac:dyDescent="0.25">
      <c r="F704" s="86" t="s">
        <v>1304</v>
      </c>
      <c r="G704" s="83"/>
      <c r="H704" s="83"/>
      <c r="I704" s="83"/>
      <c r="J704" s="83"/>
    </row>
    <row r="705" spans="6:10" ht="15.75" x14ac:dyDescent="0.25">
      <c r="F705" s="86" t="s">
        <v>1305</v>
      </c>
      <c r="G705" s="83"/>
      <c r="H705" s="83"/>
      <c r="I705" s="83"/>
      <c r="J705" s="83"/>
    </row>
    <row r="706" spans="6:10" ht="15.75" x14ac:dyDescent="0.25">
      <c r="F706" s="86" t="s">
        <v>1306</v>
      </c>
      <c r="G706" s="83"/>
      <c r="H706" s="83"/>
      <c r="I706" s="83"/>
      <c r="J706" s="83"/>
    </row>
    <row r="707" spans="6:10" ht="15.75" x14ac:dyDescent="0.25">
      <c r="F707" s="86" t="s">
        <v>1307</v>
      </c>
      <c r="G707" s="83"/>
      <c r="H707" s="83"/>
      <c r="I707" s="83"/>
      <c r="J707" s="83"/>
    </row>
    <row r="708" spans="6:10" ht="15.75" x14ac:dyDescent="0.25">
      <c r="F708" s="86" t="s">
        <v>1308</v>
      </c>
      <c r="G708" s="83"/>
      <c r="H708" s="83"/>
      <c r="I708" s="83"/>
      <c r="J708" s="83"/>
    </row>
    <row r="709" spans="6:10" ht="15.75" x14ac:dyDescent="0.25">
      <c r="F709" s="86" t="s">
        <v>1309</v>
      </c>
      <c r="G709" s="83"/>
      <c r="H709" s="83"/>
      <c r="I709" s="83"/>
      <c r="J709" s="83"/>
    </row>
    <row r="710" spans="6:10" ht="15.75" x14ac:dyDescent="0.25">
      <c r="F710" s="86" t="s">
        <v>1310</v>
      </c>
      <c r="G710" s="83"/>
      <c r="H710" s="83"/>
      <c r="I710" s="83"/>
      <c r="J710" s="83"/>
    </row>
    <row r="711" spans="6:10" ht="15.75" x14ac:dyDescent="0.25">
      <c r="F711" s="86" t="s">
        <v>1311</v>
      </c>
      <c r="G711" s="83"/>
      <c r="H711" s="83"/>
      <c r="I711" s="83"/>
      <c r="J711" s="83"/>
    </row>
    <row r="712" spans="6:10" ht="15.75" x14ac:dyDescent="0.25">
      <c r="F712" s="86" t="s">
        <v>1312</v>
      </c>
      <c r="G712" s="83"/>
      <c r="H712" s="83"/>
      <c r="I712" s="83"/>
      <c r="J712" s="83"/>
    </row>
    <row r="713" spans="6:10" ht="15.75" x14ac:dyDescent="0.25">
      <c r="F713" s="86" t="s">
        <v>1313</v>
      </c>
      <c r="G713" s="83"/>
      <c r="H713" s="83"/>
      <c r="I713" s="83"/>
      <c r="J713" s="83"/>
    </row>
    <row r="714" spans="6:10" ht="15.75" x14ac:dyDescent="0.25">
      <c r="F714" s="86" t="s">
        <v>1314</v>
      </c>
      <c r="G714" s="83"/>
      <c r="H714" s="83"/>
      <c r="I714" s="83"/>
      <c r="J714" s="83"/>
    </row>
    <row r="715" spans="6:10" ht="15.75" x14ac:dyDescent="0.25">
      <c r="F715" s="86" t="s">
        <v>1315</v>
      </c>
      <c r="G715" s="83"/>
      <c r="H715" s="83"/>
      <c r="I715" s="83"/>
      <c r="J715" s="83"/>
    </row>
    <row r="716" spans="6:10" ht="15.75" x14ac:dyDescent="0.25">
      <c r="F716" s="86" t="s">
        <v>1316</v>
      </c>
      <c r="G716" s="83"/>
      <c r="H716" s="83"/>
      <c r="I716" s="83"/>
      <c r="J716" s="83"/>
    </row>
    <row r="717" spans="6:10" ht="15.75" x14ac:dyDescent="0.25">
      <c r="F717" s="86" t="s">
        <v>1317</v>
      </c>
      <c r="G717" s="83"/>
      <c r="H717" s="83"/>
      <c r="I717" s="83"/>
      <c r="J717" s="83"/>
    </row>
    <row r="718" spans="6:10" ht="15.75" x14ac:dyDescent="0.25">
      <c r="F718" s="86" t="s">
        <v>1318</v>
      </c>
      <c r="G718" s="83"/>
      <c r="H718" s="83"/>
      <c r="I718" s="83"/>
      <c r="J718" s="83"/>
    </row>
    <row r="719" spans="6:10" ht="15.75" x14ac:dyDescent="0.25">
      <c r="F719" s="86" t="s">
        <v>1319</v>
      </c>
      <c r="G719" s="83"/>
      <c r="H719" s="83"/>
      <c r="I719" s="83"/>
      <c r="J719" s="83"/>
    </row>
    <row r="720" spans="6:10" ht="15.75" x14ac:dyDescent="0.25">
      <c r="F720" s="86" t="s">
        <v>1320</v>
      </c>
      <c r="G720" s="83"/>
      <c r="H720" s="83"/>
      <c r="I720" s="83"/>
      <c r="J720" s="83"/>
    </row>
    <row r="721" spans="6:10" ht="15.75" x14ac:dyDescent="0.25">
      <c r="F721" s="86" t="s">
        <v>1321</v>
      </c>
      <c r="G721" s="83"/>
      <c r="H721" s="83"/>
      <c r="I721" s="83"/>
      <c r="J721" s="83"/>
    </row>
    <row r="722" spans="6:10" ht="15.75" x14ac:dyDescent="0.25">
      <c r="F722" s="86" t="s">
        <v>1322</v>
      </c>
      <c r="G722" s="83"/>
      <c r="H722" s="83"/>
      <c r="I722" s="83"/>
      <c r="J722" s="83"/>
    </row>
    <row r="723" spans="6:10" ht="15.75" x14ac:dyDescent="0.25">
      <c r="F723" s="86" t="s">
        <v>1323</v>
      </c>
      <c r="G723" s="83"/>
      <c r="H723" s="83"/>
      <c r="I723" s="83"/>
      <c r="J723" s="83"/>
    </row>
    <row r="724" spans="6:10" ht="15.75" x14ac:dyDescent="0.25">
      <c r="F724" s="86" t="s">
        <v>1324</v>
      </c>
      <c r="G724" s="83"/>
      <c r="H724" s="83"/>
      <c r="I724" s="83"/>
      <c r="J724" s="83"/>
    </row>
    <row r="725" spans="6:10" ht="15.75" x14ac:dyDescent="0.25">
      <c r="F725" s="86" t="s">
        <v>1325</v>
      </c>
      <c r="G725" s="83"/>
      <c r="H725" s="83"/>
      <c r="I725" s="83"/>
      <c r="J725" s="83"/>
    </row>
    <row r="726" spans="6:10" ht="15.75" x14ac:dyDescent="0.25">
      <c r="F726" s="86" t="s">
        <v>1326</v>
      </c>
      <c r="G726" s="83"/>
      <c r="H726" s="83"/>
      <c r="I726" s="83"/>
      <c r="J726" s="83"/>
    </row>
    <row r="727" spans="6:10" ht="15.75" x14ac:dyDescent="0.25">
      <c r="F727" s="86" t="s">
        <v>1327</v>
      </c>
      <c r="G727" s="83"/>
      <c r="H727" s="83"/>
      <c r="I727" s="83"/>
      <c r="J727" s="83"/>
    </row>
    <row r="728" spans="6:10" ht="15.75" x14ac:dyDescent="0.25">
      <c r="F728" s="86" t="s">
        <v>1328</v>
      </c>
      <c r="G728" s="83"/>
      <c r="H728" s="83"/>
      <c r="I728" s="83"/>
      <c r="J728" s="83"/>
    </row>
    <row r="729" spans="6:10" ht="15.75" x14ac:dyDescent="0.25">
      <c r="F729" s="86" t="s">
        <v>1329</v>
      </c>
      <c r="G729" s="83"/>
      <c r="H729" s="83"/>
      <c r="I729" s="83"/>
      <c r="J729" s="83"/>
    </row>
    <row r="730" spans="6:10" ht="15.75" x14ac:dyDescent="0.25">
      <c r="F730" s="86" t="s">
        <v>1330</v>
      </c>
      <c r="G730" s="83"/>
      <c r="H730" s="83"/>
      <c r="I730" s="83"/>
      <c r="J730" s="83"/>
    </row>
    <row r="731" spans="6:10" ht="15.75" x14ac:dyDescent="0.25">
      <c r="F731" s="86" t="s">
        <v>1331</v>
      </c>
      <c r="G731" s="83"/>
      <c r="H731" s="83"/>
      <c r="I731" s="83"/>
      <c r="J731" s="83"/>
    </row>
    <row r="732" spans="6:10" ht="15.75" x14ac:dyDescent="0.25">
      <c r="F732" s="86" t="s">
        <v>1332</v>
      </c>
      <c r="G732" s="83"/>
      <c r="H732" s="83"/>
      <c r="I732" s="83"/>
      <c r="J732" s="83"/>
    </row>
    <row r="733" spans="6:10" ht="15.75" x14ac:dyDescent="0.25">
      <c r="F733" s="86" t="s">
        <v>1333</v>
      </c>
      <c r="G733" s="83"/>
      <c r="H733" s="83"/>
      <c r="I733" s="83"/>
      <c r="J733" s="83"/>
    </row>
    <row r="734" spans="6:10" ht="15.75" x14ac:dyDescent="0.25">
      <c r="F734" s="86" t="s">
        <v>1334</v>
      </c>
      <c r="G734" s="83"/>
      <c r="H734" s="83"/>
      <c r="I734" s="83"/>
      <c r="J734" s="83"/>
    </row>
    <row r="735" spans="6:10" ht="15.75" x14ac:dyDescent="0.25">
      <c r="F735" s="86" t="s">
        <v>1335</v>
      </c>
      <c r="G735" s="83"/>
      <c r="H735" s="83"/>
      <c r="I735" s="83"/>
      <c r="J735" s="83"/>
    </row>
    <row r="736" spans="6:10" ht="15.75" x14ac:dyDescent="0.25">
      <c r="F736" s="86" t="s">
        <v>1336</v>
      </c>
      <c r="G736" s="83"/>
      <c r="H736" s="83"/>
      <c r="I736" s="83"/>
      <c r="J736" s="83"/>
    </row>
    <row r="737" spans="6:10" ht="15.75" x14ac:dyDescent="0.25">
      <c r="F737" s="86" t="s">
        <v>1337</v>
      </c>
      <c r="G737" s="83"/>
      <c r="H737" s="83"/>
      <c r="I737" s="83"/>
      <c r="J737" s="83"/>
    </row>
    <row r="738" spans="6:10" ht="15.75" x14ac:dyDescent="0.25">
      <c r="F738" s="86" t="s">
        <v>1338</v>
      </c>
      <c r="G738" s="83"/>
      <c r="H738" s="83"/>
      <c r="I738" s="83"/>
      <c r="J738" s="83"/>
    </row>
    <row r="739" spans="6:10" ht="15.75" x14ac:dyDescent="0.25">
      <c r="F739" s="86" t="s">
        <v>1339</v>
      </c>
      <c r="G739" s="83"/>
      <c r="H739" s="83"/>
      <c r="I739" s="83"/>
      <c r="J739" s="83"/>
    </row>
    <row r="740" spans="6:10" ht="15.75" x14ac:dyDescent="0.25">
      <c r="F740" s="86" t="s">
        <v>1340</v>
      </c>
      <c r="G740" s="83"/>
      <c r="H740" s="83"/>
      <c r="I740" s="83"/>
      <c r="J740" s="83"/>
    </row>
    <row r="741" spans="6:10" ht="15.75" x14ac:dyDescent="0.25">
      <c r="F741" s="86" t="s">
        <v>1341</v>
      </c>
      <c r="G741" s="83"/>
      <c r="H741" s="83"/>
      <c r="I741" s="83"/>
      <c r="J741" s="83"/>
    </row>
    <row r="742" spans="6:10" ht="15.75" x14ac:dyDescent="0.25">
      <c r="F742" s="86" t="s">
        <v>1342</v>
      </c>
      <c r="G742" s="83"/>
      <c r="H742" s="83"/>
      <c r="I742" s="83"/>
      <c r="J742" s="83"/>
    </row>
    <row r="743" spans="6:10" ht="15.75" x14ac:dyDescent="0.25">
      <c r="F743" s="86" t="s">
        <v>1343</v>
      </c>
      <c r="G743" s="83"/>
      <c r="H743" s="83"/>
      <c r="I743" s="83"/>
      <c r="J743" s="83"/>
    </row>
    <row r="744" spans="6:10" ht="15.75" x14ac:dyDescent="0.25">
      <c r="F744" s="86" t="s">
        <v>1344</v>
      </c>
      <c r="G744" s="83"/>
      <c r="H744" s="83"/>
      <c r="I744" s="83"/>
      <c r="J744" s="83"/>
    </row>
    <row r="745" spans="6:10" ht="15.75" x14ac:dyDescent="0.25">
      <c r="F745" s="86" t="s">
        <v>1345</v>
      </c>
      <c r="G745" s="83"/>
      <c r="H745" s="83"/>
      <c r="I745" s="83"/>
      <c r="J745" s="83"/>
    </row>
    <row r="746" spans="6:10" ht="15.75" x14ac:dyDescent="0.25">
      <c r="F746" s="86" t="s">
        <v>1346</v>
      </c>
      <c r="G746" s="83"/>
      <c r="H746" s="83"/>
      <c r="I746" s="83"/>
      <c r="J746" s="83"/>
    </row>
    <row r="747" spans="6:10" ht="15.75" x14ac:dyDescent="0.25">
      <c r="F747" s="86" t="s">
        <v>1347</v>
      </c>
      <c r="G747" s="83"/>
      <c r="H747" s="83"/>
      <c r="I747" s="83"/>
      <c r="J747" s="83"/>
    </row>
    <row r="748" spans="6:10" ht="15.75" x14ac:dyDescent="0.25">
      <c r="F748" s="86" t="s">
        <v>1348</v>
      </c>
      <c r="G748" s="83"/>
      <c r="H748" s="83"/>
      <c r="I748" s="83"/>
      <c r="J748" s="83"/>
    </row>
    <row r="749" spans="6:10" ht="15.75" x14ac:dyDescent="0.25">
      <c r="F749" s="86" t="s">
        <v>1349</v>
      </c>
      <c r="G749" s="83"/>
      <c r="H749" s="83"/>
      <c r="I749" s="83"/>
      <c r="J749" s="83"/>
    </row>
    <row r="750" spans="6:10" ht="15.75" x14ac:dyDescent="0.25">
      <c r="F750" s="86" t="s">
        <v>1350</v>
      </c>
      <c r="G750" s="83"/>
      <c r="H750" s="83"/>
      <c r="I750" s="83"/>
      <c r="J750" s="83"/>
    </row>
    <row r="751" spans="6:10" ht="15.75" x14ac:dyDescent="0.25">
      <c r="F751" s="86" t="s">
        <v>1351</v>
      </c>
      <c r="G751" s="83"/>
      <c r="H751" s="83"/>
      <c r="I751" s="83"/>
      <c r="J751" s="83"/>
    </row>
    <row r="752" spans="6:10" ht="15.75" x14ac:dyDescent="0.25">
      <c r="F752" s="86" t="s">
        <v>1352</v>
      </c>
      <c r="G752" s="83"/>
      <c r="H752" s="83"/>
      <c r="I752" s="83"/>
      <c r="J752" s="83"/>
    </row>
    <row r="753" spans="6:10" ht="15.75" x14ac:dyDescent="0.25">
      <c r="F753" s="86" t="s">
        <v>1353</v>
      </c>
      <c r="G753" s="83"/>
      <c r="H753" s="83"/>
      <c r="I753" s="83"/>
      <c r="J753" s="83"/>
    </row>
    <row r="754" spans="6:10" ht="15.75" x14ac:dyDescent="0.25">
      <c r="F754" s="86" t="s">
        <v>1354</v>
      </c>
      <c r="G754" s="83"/>
      <c r="H754" s="83"/>
      <c r="I754" s="83"/>
      <c r="J754" s="83"/>
    </row>
    <row r="755" spans="6:10" ht="15.75" x14ac:dyDescent="0.25">
      <c r="F755" s="86" t="s">
        <v>1355</v>
      </c>
      <c r="G755" s="83"/>
      <c r="H755" s="83"/>
      <c r="I755" s="83"/>
      <c r="J755" s="83"/>
    </row>
    <row r="756" spans="6:10" ht="15.75" x14ac:dyDescent="0.25">
      <c r="F756" s="86" t="s">
        <v>1356</v>
      </c>
      <c r="G756" s="83"/>
      <c r="H756" s="83"/>
      <c r="I756" s="83"/>
      <c r="J756" s="83"/>
    </row>
    <row r="757" spans="6:10" ht="15.75" x14ac:dyDescent="0.25">
      <c r="F757" s="86" t="s">
        <v>1357</v>
      </c>
      <c r="G757" s="83"/>
      <c r="H757" s="83"/>
      <c r="I757" s="83"/>
      <c r="J757" s="83"/>
    </row>
    <row r="758" spans="6:10" ht="15.75" x14ac:dyDescent="0.25">
      <c r="F758" s="86" t="s">
        <v>1358</v>
      </c>
      <c r="G758" s="83"/>
      <c r="H758" s="83"/>
      <c r="I758" s="83"/>
      <c r="J758" s="83"/>
    </row>
    <row r="759" spans="6:10" ht="15.75" x14ac:dyDescent="0.25">
      <c r="F759" s="86" t="s">
        <v>1359</v>
      </c>
      <c r="G759" s="83"/>
      <c r="H759" s="83"/>
      <c r="I759" s="83"/>
      <c r="J759" s="83"/>
    </row>
    <row r="760" spans="6:10" ht="15.75" x14ac:dyDescent="0.25">
      <c r="F760" s="86" t="s">
        <v>1360</v>
      </c>
      <c r="G760" s="83"/>
      <c r="H760" s="83"/>
      <c r="I760" s="83"/>
      <c r="J760" s="83"/>
    </row>
    <row r="761" spans="6:10" ht="15.75" x14ac:dyDescent="0.25">
      <c r="F761" s="86" t="s">
        <v>1361</v>
      </c>
      <c r="G761" s="83"/>
      <c r="H761" s="83"/>
      <c r="I761" s="83"/>
      <c r="J761" s="83"/>
    </row>
    <row r="762" spans="6:10" ht="15.75" x14ac:dyDescent="0.25">
      <c r="F762" s="86" t="s">
        <v>1362</v>
      </c>
      <c r="G762" s="83"/>
      <c r="H762" s="83"/>
      <c r="I762" s="83"/>
      <c r="J762" s="83"/>
    </row>
    <row r="763" spans="6:10" ht="15.75" x14ac:dyDescent="0.25">
      <c r="F763" s="86" t="s">
        <v>1363</v>
      </c>
      <c r="G763" s="83"/>
      <c r="H763" s="83"/>
      <c r="I763" s="83"/>
      <c r="J763" s="83"/>
    </row>
    <row r="764" spans="6:10" ht="15.75" x14ac:dyDescent="0.25">
      <c r="F764" s="86" t="s">
        <v>1364</v>
      </c>
      <c r="G764" s="83"/>
      <c r="H764" s="83"/>
      <c r="I764" s="83"/>
      <c r="J764" s="83"/>
    </row>
    <row r="765" spans="6:10" ht="15.75" x14ac:dyDescent="0.25">
      <c r="F765" s="86" t="s">
        <v>1365</v>
      </c>
      <c r="G765" s="83"/>
      <c r="H765" s="83"/>
      <c r="I765" s="83"/>
      <c r="J765" s="83"/>
    </row>
    <row r="766" spans="6:10" ht="15.75" x14ac:dyDescent="0.25">
      <c r="F766" s="86" t="s">
        <v>1366</v>
      </c>
      <c r="G766" s="83"/>
      <c r="H766" s="83"/>
      <c r="I766" s="83"/>
      <c r="J766" s="83"/>
    </row>
    <row r="767" spans="6:10" ht="15.75" x14ac:dyDescent="0.25">
      <c r="F767" s="86" t="s">
        <v>1367</v>
      </c>
      <c r="G767" s="83"/>
      <c r="H767" s="83"/>
      <c r="I767" s="83"/>
      <c r="J767" s="83"/>
    </row>
    <row r="768" spans="6:10" ht="15.75" x14ac:dyDescent="0.25">
      <c r="F768" s="86" t="s">
        <v>1368</v>
      </c>
      <c r="G768" s="83"/>
      <c r="H768" s="83"/>
      <c r="I768" s="83"/>
      <c r="J768" s="83"/>
    </row>
    <row r="769" spans="6:10" ht="15.75" x14ac:dyDescent="0.25">
      <c r="F769" s="86" t="s">
        <v>1369</v>
      </c>
      <c r="G769" s="83"/>
      <c r="H769" s="83"/>
      <c r="I769" s="83"/>
      <c r="J769" s="83"/>
    </row>
    <row r="770" spans="6:10" ht="15.75" x14ac:dyDescent="0.25">
      <c r="F770" s="86" t="s">
        <v>1370</v>
      </c>
      <c r="G770" s="83"/>
      <c r="H770" s="83"/>
      <c r="I770" s="83"/>
      <c r="J770" s="83"/>
    </row>
    <row r="771" spans="6:10" ht="15.75" x14ac:dyDescent="0.25">
      <c r="F771" s="86" t="s">
        <v>1371</v>
      </c>
      <c r="G771" s="83"/>
      <c r="H771" s="83"/>
      <c r="I771" s="83"/>
      <c r="J771" s="83"/>
    </row>
    <row r="772" spans="6:10" ht="15.75" x14ac:dyDescent="0.25">
      <c r="F772" s="86" t="s">
        <v>1372</v>
      </c>
      <c r="G772" s="83"/>
      <c r="H772" s="83"/>
      <c r="I772" s="83"/>
      <c r="J772" s="83"/>
    </row>
    <row r="773" spans="6:10" ht="15.75" x14ac:dyDescent="0.25">
      <c r="F773" s="86" t="s">
        <v>1373</v>
      </c>
      <c r="G773" s="83"/>
      <c r="H773" s="83"/>
      <c r="I773" s="83"/>
      <c r="J773" s="83"/>
    </row>
    <row r="774" spans="6:10" ht="15.75" x14ac:dyDescent="0.25">
      <c r="F774" s="86" t="s">
        <v>1374</v>
      </c>
      <c r="G774" s="83"/>
      <c r="H774" s="83"/>
      <c r="I774" s="83"/>
      <c r="J774" s="83"/>
    </row>
    <row r="775" spans="6:10" ht="15.75" x14ac:dyDescent="0.25">
      <c r="F775" s="86" t="s">
        <v>1375</v>
      </c>
      <c r="G775" s="83"/>
      <c r="H775" s="83"/>
      <c r="I775" s="83"/>
      <c r="J775" s="83"/>
    </row>
    <row r="776" spans="6:10" ht="15.75" x14ac:dyDescent="0.25">
      <c r="F776" s="86" t="s">
        <v>1376</v>
      </c>
      <c r="G776" s="83"/>
      <c r="H776" s="83"/>
      <c r="I776" s="83"/>
      <c r="J776" s="83"/>
    </row>
    <row r="777" spans="6:10" ht="15.75" x14ac:dyDescent="0.25">
      <c r="F777" s="86" t="s">
        <v>1377</v>
      </c>
      <c r="G777" s="83"/>
      <c r="H777" s="83"/>
      <c r="I777" s="83"/>
      <c r="J777" s="83"/>
    </row>
    <row r="778" spans="6:10" ht="15.75" x14ac:dyDescent="0.25">
      <c r="F778" s="86" t="s">
        <v>1378</v>
      </c>
      <c r="G778" s="83"/>
      <c r="H778" s="83"/>
      <c r="I778" s="83"/>
      <c r="J778" s="83"/>
    </row>
    <row r="779" spans="6:10" ht="15.75" x14ac:dyDescent="0.25">
      <c r="F779" s="86" t="s">
        <v>1379</v>
      </c>
      <c r="G779" s="83"/>
      <c r="H779" s="83"/>
      <c r="I779" s="83"/>
      <c r="J779" s="83"/>
    </row>
    <row r="780" spans="6:10" ht="15.75" x14ac:dyDescent="0.25">
      <c r="F780" s="86" t="s">
        <v>1380</v>
      </c>
      <c r="G780" s="83"/>
      <c r="H780" s="83"/>
      <c r="I780" s="83"/>
      <c r="J780" s="83"/>
    </row>
    <row r="781" spans="6:10" ht="15.75" x14ac:dyDescent="0.25">
      <c r="F781" s="86" t="s">
        <v>1381</v>
      </c>
      <c r="G781" s="83"/>
      <c r="H781" s="83"/>
      <c r="I781" s="83"/>
      <c r="J781" s="83"/>
    </row>
    <row r="782" spans="6:10" ht="15.75" x14ac:dyDescent="0.25">
      <c r="F782" s="86" t="s">
        <v>1382</v>
      </c>
      <c r="G782" s="83"/>
      <c r="H782" s="83"/>
      <c r="I782" s="83"/>
      <c r="J782" s="83"/>
    </row>
    <row r="783" spans="6:10" ht="15.75" x14ac:dyDescent="0.25">
      <c r="F783" s="86" t="s">
        <v>1383</v>
      </c>
      <c r="G783" s="83"/>
      <c r="H783" s="83"/>
      <c r="I783" s="83"/>
      <c r="J783" s="83"/>
    </row>
    <row r="784" spans="6:10" ht="15.75" x14ac:dyDescent="0.25">
      <c r="F784" s="86" t="s">
        <v>1384</v>
      </c>
      <c r="G784" s="83"/>
      <c r="H784" s="83"/>
      <c r="I784" s="83"/>
      <c r="J784" s="83"/>
    </row>
    <row r="785" spans="6:10" ht="15.75" x14ac:dyDescent="0.25">
      <c r="F785" s="86" t="s">
        <v>1385</v>
      </c>
      <c r="G785" s="83"/>
      <c r="H785" s="83"/>
      <c r="I785" s="83"/>
      <c r="J785" s="83"/>
    </row>
    <row r="786" spans="6:10" ht="15.75" x14ac:dyDescent="0.25">
      <c r="F786" s="86" t="s">
        <v>1386</v>
      </c>
      <c r="G786" s="83"/>
      <c r="H786" s="83"/>
      <c r="I786" s="83"/>
      <c r="J786" s="83"/>
    </row>
    <row r="787" spans="6:10" ht="15.75" x14ac:dyDescent="0.25">
      <c r="F787" s="86" t="s">
        <v>1387</v>
      </c>
      <c r="G787" s="83"/>
      <c r="H787" s="83"/>
      <c r="I787" s="83"/>
      <c r="J787" s="83"/>
    </row>
    <row r="788" spans="6:10" ht="15.75" x14ac:dyDescent="0.25">
      <c r="F788" s="86" t="s">
        <v>1388</v>
      </c>
      <c r="G788" s="83"/>
      <c r="H788" s="83"/>
      <c r="I788" s="83"/>
      <c r="J788" s="83"/>
    </row>
    <row r="789" spans="6:10" ht="15.75" x14ac:dyDescent="0.25">
      <c r="F789" s="86" t="s">
        <v>1389</v>
      </c>
      <c r="G789" s="83"/>
      <c r="H789" s="83"/>
      <c r="I789" s="83"/>
      <c r="J789" s="83"/>
    </row>
    <row r="790" spans="6:10" ht="15.75" x14ac:dyDescent="0.25">
      <c r="F790" s="86" t="s">
        <v>1390</v>
      </c>
      <c r="G790" s="83"/>
      <c r="H790" s="83"/>
      <c r="I790" s="83"/>
      <c r="J790" s="83"/>
    </row>
    <row r="791" spans="6:10" ht="15.75" x14ac:dyDescent="0.25">
      <c r="F791" s="86" t="s">
        <v>1391</v>
      </c>
      <c r="G791" s="83"/>
      <c r="H791" s="83"/>
      <c r="I791" s="83"/>
      <c r="J791" s="83"/>
    </row>
    <row r="792" spans="6:10" ht="15.75" x14ac:dyDescent="0.25">
      <c r="F792" s="86" t="s">
        <v>1392</v>
      </c>
      <c r="G792" s="83"/>
      <c r="H792" s="83"/>
      <c r="I792" s="83"/>
      <c r="J792" s="83"/>
    </row>
    <row r="793" spans="6:10" ht="15.75" x14ac:dyDescent="0.25">
      <c r="F793" s="86" t="s">
        <v>1393</v>
      </c>
      <c r="G793" s="83"/>
      <c r="H793" s="83"/>
      <c r="I793" s="83"/>
      <c r="J793" s="83"/>
    </row>
    <row r="794" spans="6:10" ht="15.75" x14ac:dyDescent="0.25">
      <c r="F794" s="86" t="s">
        <v>1394</v>
      </c>
      <c r="G794" s="83"/>
      <c r="H794" s="83"/>
      <c r="I794" s="83"/>
      <c r="J794" s="83"/>
    </row>
    <row r="795" spans="6:10" ht="15.75" x14ac:dyDescent="0.25">
      <c r="F795" s="86" t="s">
        <v>1395</v>
      </c>
      <c r="G795" s="83"/>
      <c r="H795" s="83"/>
      <c r="I795" s="83"/>
      <c r="J795" s="83"/>
    </row>
    <row r="796" spans="6:10" ht="15.75" x14ac:dyDescent="0.25">
      <c r="F796" s="86" t="s">
        <v>1396</v>
      </c>
      <c r="G796" s="83"/>
      <c r="H796" s="83"/>
      <c r="I796" s="83"/>
      <c r="J796" s="83"/>
    </row>
    <row r="797" spans="6:10" ht="15.75" x14ac:dyDescent="0.25">
      <c r="F797" s="86" t="s">
        <v>1397</v>
      </c>
      <c r="G797" s="83"/>
      <c r="H797" s="83"/>
      <c r="I797" s="83"/>
      <c r="J797" s="83"/>
    </row>
    <row r="798" spans="6:10" ht="15.75" x14ac:dyDescent="0.25">
      <c r="F798" s="86" t="s">
        <v>1398</v>
      </c>
      <c r="G798" s="83"/>
      <c r="H798" s="83"/>
      <c r="I798" s="83"/>
      <c r="J798" s="83"/>
    </row>
    <row r="799" spans="6:10" ht="15.75" x14ac:dyDescent="0.25">
      <c r="F799" s="86" t="s">
        <v>1399</v>
      </c>
      <c r="G799" s="83"/>
      <c r="H799" s="83"/>
      <c r="I799" s="83"/>
      <c r="J799" s="83"/>
    </row>
    <row r="800" spans="6:10" ht="15.75" x14ac:dyDescent="0.25">
      <c r="F800" s="86" t="s">
        <v>1400</v>
      </c>
      <c r="G800" s="83"/>
      <c r="H800" s="83"/>
      <c r="I800" s="83"/>
      <c r="J800" s="83"/>
    </row>
    <row r="801" spans="6:10" ht="15.75" x14ac:dyDescent="0.25">
      <c r="F801" s="86" t="s">
        <v>1401</v>
      </c>
      <c r="G801" s="83"/>
      <c r="H801" s="83"/>
      <c r="I801" s="83"/>
      <c r="J801" s="83"/>
    </row>
    <row r="802" spans="6:10" ht="15.75" x14ac:dyDescent="0.25">
      <c r="F802" s="86" t="s">
        <v>1402</v>
      </c>
      <c r="G802" s="83"/>
      <c r="H802" s="83"/>
      <c r="I802" s="83"/>
      <c r="J802" s="83"/>
    </row>
    <row r="803" spans="6:10" ht="15.75" x14ac:dyDescent="0.25">
      <c r="F803" s="86" t="s">
        <v>1403</v>
      </c>
      <c r="G803" s="83"/>
      <c r="H803" s="83"/>
      <c r="I803" s="83"/>
      <c r="J803" s="83"/>
    </row>
    <row r="804" spans="6:10" ht="15.75" x14ac:dyDescent="0.25">
      <c r="F804" s="86" t="s">
        <v>1404</v>
      </c>
      <c r="G804" s="83"/>
      <c r="H804" s="83"/>
      <c r="I804" s="83"/>
      <c r="J804" s="83"/>
    </row>
    <row r="805" spans="6:10" ht="15.75" x14ac:dyDescent="0.25">
      <c r="F805" s="86" t="s">
        <v>1405</v>
      </c>
      <c r="G805" s="83"/>
      <c r="H805" s="83"/>
      <c r="I805" s="83"/>
      <c r="J805" s="83"/>
    </row>
  </sheetData>
  <autoFilter ref="A1:AB171" xr:uid="{847950DC-8C61-4DF4-8FC1-552879A6345E}"/>
  <dataValidations count="5">
    <dataValidation type="list" allowBlank="1" showInputMessage="1" showErrorMessage="1" sqref="G169" xr:uid="{00000000-0002-0000-0000-000000000000}">
      <formula1>$A$523:$A$1019</formula1>
    </dataValidation>
    <dataValidation type="list" allowBlank="1" showInputMessage="1" showErrorMessage="1" sqref="G2:G168" xr:uid="{00000000-0002-0000-0000-000001000000}">
      <formula1>$F$302:$F$805</formula1>
    </dataValidation>
    <dataValidation type="list" allowBlank="1" showInputMessage="1" showErrorMessage="1" sqref="H2:H168" xr:uid="{00000000-0002-0000-0000-000002000000}">
      <formula1>$G$302:$G$308</formula1>
    </dataValidation>
    <dataValidation type="list" allowBlank="1" showInputMessage="1" showErrorMessage="1" sqref="I2:I168" xr:uid="{00000000-0002-0000-0000-000003000000}">
      <formula1>$I$302:$I$307</formula1>
    </dataValidation>
    <dataValidation type="list" allowBlank="1" showInputMessage="1" showErrorMessage="1" sqref="J2:J168" xr:uid="{00000000-0002-0000-0000-000004000000}">
      <formula1>$H$302:$H$325</formula1>
    </dataValidation>
  </dataValidations>
  <pageMargins left="0.70866141732283472" right="0.70866141732283472" top="0.74803149606299213" bottom="0.74803149606299213" header="0.31496062992125984" footer="0.31496062992125984"/>
  <pageSetup paperSize="5" scale="56" orientation="landscape" r:id="rId1"/>
  <rowBreaks count="9" manualBreakCount="9">
    <brk id="24" max="26" man="1"/>
    <brk id="47" max="26" man="1"/>
    <brk id="70" max="26" man="1"/>
    <brk id="93" max="26" man="1"/>
    <brk id="116" max="26" man="1"/>
    <brk id="139" max="26" man="1"/>
    <brk id="161" max="26" man="1"/>
    <brk id="174" max="26" man="1"/>
    <brk id="335" max="16383" man="1"/>
  </rowBreaks>
  <ignoredErrors>
    <ignoredError sqref="Z166:Z167" formulaRange="1"/>
    <ignoredError sqref="Z96 Z4" formula="1"/>
    <ignoredError sqref="Z162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830"/>
  <sheetViews>
    <sheetView zoomScaleNormal="100" workbookViewId="0">
      <selection activeCell="M17" sqref="M17"/>
    </sheetView>
  </sheetViews>
  <sheetFormatPr baseColWidth="10" defaultRowHeight="15" x14ac:dyDescent="0.25"/>
  <cols>
    <col min="1" max="1" width="11.42578125" style="109"/>
    <col min="2" max="2" width="23.5703125" style="109" customWidth="1"/>
    <col min="3" max="3" width="14.5703125" style="109" customWidth="1"/>
    <col min="4" max="5" width="11.42578125" style="109"/>
    <col min="6" max="6" width="16.42578125" style="109" customWidth="1"/>
    <col min="7" max="7" width="16.85546875" style="109" customWidth="1"/>
    <col min="8" max="8" width="14.140625" style="109" bestFit="1" customWidth="1"/>
    <col min="9" max="9" width="18.85546875" style="109" customWidth="1"/>
    <col min="10" max="10" width="17" style="109" customWidth="1"/>
    <col min="11" max="11" width="15.28515625" style="109" customWidth="1"/>
    <col min="12" max="12" width="15" style="109" customWidth="1"/>
    <col min="13" max="13" width="14.85546875" style="109" customWidth="1"/>
    <col min="14" max="14" width="4.85546875" style="109" customWidth="1"/>
    <col min="15" max="15" width="5.7109375" style="109" customWidth="1"/>
    <col min="16" max="16" width="4.28515625" style="109" customWidth="1"/>
    <col min="17" max="17" width="9" style="109" customWidth="1"/>
    <col min="18" max="18" width="5.85546875" style="109" customWidth="1"/>
    <col min="19" max="19" width="10.5703125" style="109" customWidth="1"/>
    <col min="20" max="20" width="16" style="109" customWidth="1"/>
    <col min="21" max="21" width="16.140625" style="109" customWidth="1"/>
    <col min="22" max="22" width="13.28515625" style="109" customWidth="1"/>
    <col min="23" max="16384" width="11.42578125" style="109"/>
  </cols>
  <sheetData>
    <row r="1" spans="1:72" s="107" customFormat="1" x14ac:dyDescent="0.25">
      <c r="A1" s="2" t="s">
        <v>119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  <c r="G1" s="2" t="s">
        <v>125</v>
      </c>
      <c r="H1" s="2" t="s">
        <v>104</v>
      </c>
      <c r="I1" s="2" t="s">
        <v>105</v>
      </c>
      <c r="J1" s="2" t="s">
        <v>106</v>
      </c>
      <c r="K1" s="2" t="s">
        <v>107</v>
      </c>
      <c r="L1" s="124" t="s">
        <v>126</v>
      </c>
      <c r="M1" s="124" t="s">
        <v>127</v>
      </c>
      <c r="N1" s="124" t="s">
        <v>128</v>
      </c>
      <c r="O1" s="124" t="s">
        <v>129</v>
      </c>
      <c r="P1" s="124" t="s">
        <v>112</v>
      </c>
      <c r="Q1" s="124" t="s">
        <v>113</v>
      </c>
      <c r="R1" s="124" t="s">
        <v>114</v>
      </c>
      <c r="S1" s="124" t="s">
        <v>115</v>
      </c>
      <c r="T1" s="124" t="s">
        <v>116</v>
      </c>
      <c r="U1" s="124" t="s">
        <v>130</v>
      </c>
      <c r="V1" s="124" t="s">
        <v>118</v>
      </c>
      <c r="W1" s="104"/>
      <c r="X1" s="104"/>
      <c r="Y1" s="104"/>
      <c r="Z1" s="104"/>
      <c r="AA1" s="104"/>
      <c r="AB1" s="104"/>
      <c r="AC1" s="104"/>
      <c r="AD1" s="104"/>
    </row>
    <row r="2" spans="1:72" x14ac:dyDescent="0.25">
      <c r="A2" s="94" t="s">
        <v>131</v>
      </c>
      <c r="B2" s="95" t="s">
        <v>132</v>
      </c>
      <c r="C2" s="94" t="s">
        <v>5</v>
      </c>
      <c r="D2" s="94" t="s">
        <v>6</v>
      </c>
      <c r="E2" s="94" t="s">
        <v>7</v>
      </c>
      <c r="F2" s="90" t="s">
        <v>138</v>
      </c>
      <c r="G2" s="106">
        <v>179952935</v>
      </c>
      <c r="H2" s="1">
        <v>1295621</v>
      </c>
      <c r="I2" s="1">
        <v>16626118.15</v>
      </c>
      <c r="J2" s="97">
        <v>17227432.719999999</v>
      </c>
      <c r="K2" s="97">
        <v>17164493.489999998</v>
      </c>
      <c r="L2" s="97">
        <v>15400811.449999999</v>
      </c>
      <c r="M2" s="99">
        <v>17777096.100000001</v>
      </c>
      <c r="N2" s="97"/>
      <c r="O2" s="97"/>
      <c r="P2" s="97"/>
      <c r="Q2" s="97"/>
      <c r="R2" s="97"/>
      <c r="S2" s="97"/>
      <c r="T2" s="91">
        <f>SUM(H2:S2)</f>
        <v>85491572.909999996</v>
      </c>
      <c r="U2" s="91">
        <f>G2-T2</f>
        <v>94461362.090000004</v>
      </c>
      <c r="V2" s="98"/>
      <c r="W2" s="108"/>
      <c r="X2" s="94"/>
      <c r="Y2" s="94"/>
      <c r="Z2" s="94"/>
      <c r="AA2" s="94"/>
      <c r="AB2" s="94"/>
      <c r="AC2" s="94"/>
      <c r="AD2" s="94"/>
    </row>
    <row r="3" spans="1:72" ht="18.75" customHeight="1" x14ac:dyDescent="0.25">
      <c r="A3" s="119" t="s">
        <v>131</v>
      </c>
      <c r="B3" s="120" t="s">
        <v>133</v>
      </c>
      <c r="C3" s="119" t="s">
        <v>5</v>
      </c>
      <c r="D3" s="119" t="s">
        <v>6</v>
      </c>
      <c r="E3" s="119" t="s">
        <v>7</v>
      </c>
      <c r="F3" s="152" t="s">
        <v>138</v>
      </c>
      <c r="G3" s="121">
        <v>40000000</v>
      </c>
      <c r="H3" s="153"/>
      <c r="I3" s="123">
        <v>6666666</v>
      </c>
      <c r="J3" s="123">
        <v>3333333</v>
      </c>
      <c r="K3" s="151"/>
      <c r="L3" s="123">
        <v>6666668</v>
      </c>
      <c r="M3" s="159">
        <v>3333334</v>
      </c>
      <c r="N3" s="151"/>
      <c r="O3" s="151"/>
      <c r="P3" s="151"/>
      <c r="Q3" s="151"/>
      <c r="R3" s="151"/>
      <c r="S3" s="151"/>
      <c r="T3" s="154">
        <f t="shared" ref="T3" si="0">SUM(H3:S3)</f>
        <v>20000001</v>
      </c>
      <c r="U3" s="154">
        <f t="shared" ref="U3" si="1">G3-T3</f>
        <v>19999999</v>
      </c>
      <c r="V3" s="96"/>
      <c r="W3" s="108"/>
      <c r="X3" s="94"/>
      <c r="Y3" s="94"/>
      <c r="Z3" s="94"/>
      <c r="AA3" s="94"/>
      <c r="AB3" s="94"/>
      <c r="AC3" s="94"/>
      <c r="AD3" s="94"/>
    </row>
    <row r="4" spans="1:72" ht="16.5" customHeight="1" x14ac:dyDescent="0.25">
      <c r="A4" s="94" t="s">
        <v>131</v>
      </c>
      <c r="B4" s="95" t="s">
        <v>134</v>
      </c>
      <c r="C4" s="94" t="s">
        <v>9</v>
      </c>
      <c r="D4" s="94" t="s">
        <v>10</v>
      </c>
      <c r="E4" s="94" t="s">
        <v>11</v>
      </c>
      <c r="F4" s="94" t="s">
        <v>103</v>
      </c>
      <c r="G4" s="106">
        <v>168000000</v>
      </c>
      <c r="H4" s="99">
        <v>16942488</v>
      </c>
      <c r="I4" s="99">
        <v>15914984</v>
      </c>
      <c r="J4" s="99">
        <v>17825870</v>
      </c>
      <c r="K4" s="99">
        <v>15506570</v>
      </c>
      <c r="L4" s="99">
        <v>18301473</v>
      </c>
      <c r="M4" s="99">
        <v>16516857</v>
      </c>
      <c r="N4" s="97"/>
      <c r="O4" s="97"/>
      <c r="P4" s="94"/>
      <c r="Q4" s="97"/>
      <c r="R4" s="97"/>
      <c r="S4" s="97"/>
      <c r="T4" s="91">
        <f>SUM(H4:S4)</f>
        <v>101008242</v>
      </c>
      <c r="U4" s="91">
        <f>G4-T4</f>
        <v>66991758</v>
      </c>
      <c r="V4" s="100"/>
      <c r="W4" s="108"/>
      <c r="X4" s="94"/>
      <c r="Y4" s="94"/>
      <c r="Z4" s="94"/>
      <c r="AA4" s="94"/>
      <c r="AB4" s="94"/>
      <c r="AC4" s="94"/>
      <c r="AD4" s="94"/>
    </row>
    <row r="5" spans="1:72" s="6" customFormat="1" ht="16.5" customHeight="1" x14ac:dyDescent="0.2">
      <c r="A5" s="94" t="s">
        <v>131</v>
      </c>
      <c r="B5" s="95" t="s">
        <v>871</v>
      </c>
      <c r="C5" s="94" t="s">
        <v>9</v>
      </c>
      <c r="D5" s="94" t="s">
        <v>10</v>
      </c>
      <c r="E5" s="94" t="s">
        <v>11</v>
      </c>
      <c r="F5" s="94" t="s">
        <v>103</v>
      </c>
      <c r="G5" s="116"/>
      <c r="H5" s="99"/>
      <c r="I5" s="99">
        <v>21211</v>
      </c>
      <c r="J5" s="99">
        <v>443270</v>
      </c>
      <c r="K5" s="99">
        <v>370618</v>
      </c>
      <c r="L5" s="99"/>
      <c r="M5" s="99">
        <v>314741</v>
      </c>
      <c r="N5" s="97"/>
      <c r="O5" s="97"/>
      <c r="P5" s="97"/>
      <c r="Q5" s="97"/>
      <c r="R5" s="97"/>
      <c r="S5" s="97"/>
      <c r="T5" s="91">
        <f>SUM(H5:S5)</f>
        <v>1149840</v>
      </c>
      <c r="U5" s="91">
        <f t="shared" ref="U5:U6" si="2">G5-T5</f>
        <v>-1149840</v>
      </c>
      <c r="V5" s="92"/>
      <c r="W5" s="108"/>
      <c r="X5" s="110"/>
      <c r="Y5" s="110"/>
      <c r="Z5" s="110"/>
      <c r="AA5" s="110"/>
      <c r="AB5" s="110"/>
      <c r="AC5" s="110"/>
      <c r="AD5" s="110"/>
      <c r="BM5" s="7"/>
      <c r="BT5" s="7"/>
    </row>
    <row r="6" spans="1:72" s="6" customFormat="1" ht="18" customHeight="1" x14ac:dyDescent="0.2">
      <c r="A6" s="94" t="s">
        <v>131</v>
      </c>
      <c r="B6" s="95" t="s">
        <v>135</v>
      </c>
      <c r="C6" s="94" t="s">
        <v>9</v>
      </c>
      <c r="D6" s="94" t="s">
        <v>10</v>
      </c>
      <c r="E6" s="94" t="s">
        <v>11</v>
      </c>
      <c r="F6" s="94" t="s">
        <v>103</v>
      </c>
      <c r="G6" s="116"/>
      <c r="H6" s="97"/>
      <c r="I6" s="97"/>
      <c r="J6" s="99"/>
      <c r="K6" s="99"/>
      <c r="L6" s="99"/>
      <c r="M6" s="99"/>
      <c r="N6" s="101"/>
      <c r="O6" s="102"/>
      <c r="P6" s="103"/>
      <c r="Q6" s="103"/>
      <c r="R6" s="103"/>
      <c r="S6" s="103"/>
      <c r="T6" s="91">
        <f t="shared" ref="T6" si="3">SUM(H6:S6)</f>
        <v>0</v>
      </c>
      <c r="U6" s="91">
        <f t="shared" si="2"/>
        <v>0</v>
      </c>
      <c r="V6" s="92"/>
      <c r="W6" s="110"/>
      <c r="X6" s="110"/>
      <c r="Y6" s="110"/>
      <c r="Z6" s="110"/>
      <c r="AA6" s="110"/>
      <c r="AB6" s="110"/>
      <c r="AC6" s="110"/>
      <c r="AD6" s="110"/>
      <c r="BM6" s="7"/>
      <c r="BT6" s="7"/>
    </row>
    <row r="7" spans="1:72" s="6" customFormat="1" ht="18" customHeight="1" x14ac:dyDescent="0.2">
      <c r="A7" s="94"/>
      <c r="B7" s="94"/>
      <c r="C7" s="94"/>
      <c r="D7" s="94"/>
      <c r="E7" s="104"/>
      <c r="F7" s="94"/>
      <c r="G7" s="116"/>
      <c r="H7" s="97"/>
      <c r="I7" s="97"/>
      <c r="J7" s="99"/>
      <c r="K7" s="99"/>
      <c r="L7" s="99"/>
      <c r="M7" s="99"/>
      <c r="N7" s="101"/>
      <c r="O7" s="102"/>
      <c r="P7" s="103"/>
      <c r="Q7" s="103"/>
      <c r="R7" s="103"/>
      <c r="S7" s="103"/>
      <c r="T7" s="93"/>
      <c r="U7" s="91"/>
      <c r="V7" s="92"/>
      <c r="W7" s="110"/>
      <c r="X7" s="110"/>
      <c r="Y7" s="110"/>
      <c r="Z7" s="110"/>
      <c r="AA7" s="110"/>
      <c r="AB7" s="110"/>
      <c r="AC7" s="110"/>
      <c r="AD7" s="110"/>
      <c r="BM7" s="7"/>
      <c r="BT7" s="7"/>
    </row>
    <row r="8" spans="1:72" x14ac:dyDescent="0.25">
      <c r="A8" s="2" t="s">
        <v>149</v>
      </c>
      <c r="B8" s="2"/>
      <c r="C8" s="2"/>
      <c r="D8" s="2"/>
      <c r="E8" s="2"/>
      <c r="F8" s="2"/>
      <c r="G8" s="158">
        <f>SUM(G2:G6)</f>
        <v>387952935</v>
      </c>
      <c r="H8" s="158">
        <f t="shared" ref="H8:M8" si="4">SUM(H2:H7)</f>
        <v>18238109</v>
      </c>
      <c r="I8" s="158">
        <f t="shared" si="4"/>
        <v>39228979.149999999</v>
      </c>
      <c r="J8" s="117">
        <f t="shared" si="4"/>
        <v>38829905.719999999</v>
      </c>
      <c r="K8" s="117">
        <f t="shared" si="4"/>
        <v>33041681.489999998</v>
      </c>
      <c r="L8" s="117">
        <f t="shared" si="4"/>
        <v>40368952.450000003</v>
      </c>
      <c r="M8" s="117">
        <f t="shared" si="4"/>
        <v>37942028.100000001</v>
      </c>
      <c r="N8" s="2"/>
      <c r="O8" s="2"/>
      <c r="P8" s="2"/>
      <c r="Q8" s="2"/>
      <c r="R8" s="2"/>
      <c r="S8" s="2"/>
      <c r="T8" s="117">
        <f>SUM(T2:T7)</f>
        <v>207649655.91</v>
      </c>
      <c r="U8" s="118">
        <f>SUM(U2:U6)</f>
        <v>180303279.09</v>
      </c>
      <c r="V8" s="94"/>
      <c r="W8" s="94"/>
      <c r="X8" s="94"/>
      <c r="Y8" s="94"/>
      <c r="Z8" s="94"/>
      <c r="AA8" s="94"/>
      <c r="AB8" s="94"/>
      <c r="AC8" s="94"/>
      <c r="AD8" s="94"/>
    </row>
    <row r="9" spans="1:72" x14ac:dyDescent="0.25">
      <c r="A9" s="94"/>
      <c r="B9" s="94"/>
      <c r="C9" s="94"/>
      <c r="D9" s="94"/>
      <c r="E9" s="94"/>
      <c r="F9" s="111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6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69" spans="2:7" ht="15.75" x14ac:dyDescent="0.25">
      <c r="B169" s="112" t="s">
        <v>195</v>
      </c>
      <c r="C169" s="112" t="s">
        <v>196</v>
      </c>
      <c r="D169" s="112" t="s">
        <v>197</v>
      </c>
      <c r="E169" s="105"/>
      <c r="F169" s="112" t="s">
        <v>198</v>
      </c>
      <c r="G169" s="113"/>
    </row>
    <row r="170" spans="2:7" ht="15.75" x14ac:dyDescent="0.25">
      <c r="B170" s="105" t="s">
        <v>199</v>
      </c>
      <c r="C170" s="105" t="s">
        <v>200</v>
      </c>
      <c r="D170" s="114" t="s">
        <v>201</v>
      </c>
      <c r="E170" s="105"/>
      <c r="F170" s="105" t="s">
        <v>202</v>
      </c>
      <c r="G170" s="113"/>
    </row>
    <row r="171" spans="2:7" ht="15.75" x14ac:dyDescent="0.25">
      <c r="B171" s="105" t="s">
        <v>203</v>
      </c>
      <c r="C171" s="105" t="s">
        <v>204</v>
      </c>
      <c r="D171" s="114" t="s">
        <v>205</v>
      </c>
      <c r="E171" s="105"/>
      <c r="F171" s="105" t="s">
        <v>206</v>
      </c>
      <c r="G171" s="113"/>
    </row>
    <row r="172" spans="2:7" ht="15.75" x14ac:dyDescent="0.25">
      <c r="B172" s="105" t="s">
        <v>207</v>
      </c>
      <c r="C172" s="105" t="s">
        <v>208</v>
      </c>
      <c r="D172" s="114" t="s">
        <v>209</v>
      </c>
      <c r="E172" s="105"/>
      <c r="F172" s="105" t="s">
        <v>210</v>
      </c>
      <c r="G172" s="113"/>
    </row>
    <row r="173" spans="2:7" ht="15.75" x14ac:dyDescent="0.25">
      <c r="B173" s="105" t="s">
        <v>211</v>
      </c>
      <c r="C173" s="105" t="s">
        <v>212</v>
      </c>
      <c r="D173" s="114" t="s">
        <v>213</v>
      </c>
      <c r="E173" s="105"/>
      <c r="F173" s="105" t="s">
        <v>214</v>
      </c>
      <c r="G173" s="113"/>
    </row>
    <row r="174" spans="2:7" ht="15.75" x14ac:dyDescent="0.25">
      <c r="B174" s="105" t="s">
        <v>215</v>
      </c>
      <c r="C174" s="105" t="s">
        <v>216</v>
      </c>
      <c r="D174" s="105" t="s">
        <v>217</v>
      </c>
      <c r="E174" s="105"/>
      <c r="F174" s="105" t="s">
        <v>218</v>
      </c>
      <c r="G174" s="113"/>
    </row>
    <row r="175" spans="2:7" ht="15.75" x14ac:dyDescent="0.25">
      <c r="B175" s="105" t="s">
        <v>219</v>
      </c>
      <c r="C175" s="105" t="s">
        <v>220</v>
      </c>
      <c r="D175" s="105" t="s">
        <v>221</v>
      </c>
      <c r="E175" s="105"/>
      <c r="F175" s="105" t="s">
        <v>222</v>
      </c>
      <c r="G175" s="113"/>
    </row>
    <row r="176" spans="2:7" ht="15.75" x14ac:dyDescent="0.25">
      <c r="B176" s="105" t="s">
        <v>223</v>
      </c>
      <c r="C176" s="105" t="s">
        <v>224</v>
      </c>
      <c r="D176" s="105" t="s">
        <v>225</v>
      </c>
      <c r="E176" s="105"/>
      <c r="F176" s="105" t="s">
        <v>226</v>
      </c>
      <c r="G176" s="113"/>
    </row>
    <row r="177" spans="2:7" ht="15.75" x14ac:dyDescent="0.25">
      <c r="B177" s="105" t="s">
        <v>227</v>
      </c>
      <c r="C177" s="105"/>
      <c r="D177" s="105" t="s">
        <v>228</v>
      </c>
      <c r="E177" s="105"/>
      <c r="F177" s="105" t="s">
        <v>229</v>
      </c>
      <c r="G177" s="113"/>
    </row>
    <row r="178" spans="2:7" ht="15.75" x14ac:dyDescent="0.25">
      <c r="B178" s="105" t="s">
        <v>230</v>
      </c>
      <c r="C178" s="105"/>
      <c r="D178" s="105" t="s">
        <v>231</v>
      </c>
      <c r="E178" s="105"/>
      <c r="F178" s="105" t="s">
        <v>232</v>
      </c>
      <c r="G178" s="113"/>
    </row>
    <row r="179" spans="2:7" ht="15.75" x14ac:dyDescent="0.25">
      <c r="B179" s="105" t="s">
        <v>233</v>
      </c>
      <c r="C179" s="105"/>
      <c r="D179" s="105" t="s">
        <v>234</v>
      </c>
      <c r="E179" s="105"/>
      <c r="F179" s="105" t="s">
        <v>235</v>
      </c>
      <c r="G179" s="113"/>
    </row>
    <row r="180" spans="2:7" ht="15.75" x14ac:dyDescent="0.25">
      <c r="B180" s="105" t="s">
        <v>236</v>
      </c>
      <c r="C180" s="105"/>
      <c r="D180" s="105" t="s">
        <v>237</v>
      </c>
      <c r="E180" s="105"/>
      <c r="F180" s="115"/>
      <c r="G180" s="105"/>
    </row>
    <row r="181" spans="2:7" ht="15.75" x14ac:dyDescent="0.25">
      <c r="B181" s="105" t="s">
        <v>238</v>
      </c>
      <c r="C181" s="105"/>
      <c r="D181" s="105" t="s">
        <v>239</v>
      </c>
      <c r="E181" s="105"/>
      <c r="F181" s="115"/>
      <c r="G181" s="105"/>
    </row>
    <row r="182" spans="2:7" ht="15.75" x14ac:dyDescent="0.25">
      <c r="B182" s="105" t="s">
        <v>240</v>
      </c>
      <c r="C182" s="105"/>
      <c r="D182" s="105" t="s">
        <v>241</v>
      </c>
      <c r="E182" s="105"/>
      <c r="F182" s="115"/>
      <c r="G182" s="105"/>
    </row>
    <row r="183" spans="2:7" ht="15.75" x14ac:dyDescent="0.25">
      <c r="B183" s="105" t="s">
        <v>242</v>
      </c>
      <c r="C183" s="105"/>
      <c r="D183" s="105" t="s">
        <v>243</v>
      </c>
      <c r="E183" s="105"/>
      <c r="F183" s="115"/>
      <c r="G183" s="105"/>
    </row>
    <row r="184" spans="2:7" ht="15.75" x14ac:dyDescent="0.25">
      <c r="B184" s="105" t="s">
        <v>244</v>
      </c>
      <c r="C184" s="105"/>
      <c r="D184" s="105" t="s">
        <v>245</v>
      </c>
      <c r="E184" s="105"/>
      <c r="F184" s="115"/>
      <c r="G184" s="105"/>
    </row>
    <row r="185" spans="2:7" ht="15.75" x14ac:dyDescent="0.25">
      <c r="B185" s="105" t="s">
        <v>246</v>
      </c>
      <c r="C185" s="105"/>
      <c r="D185" s="105" t="s">
        <v>247</v>
      </c>
      <c r="E185" s="105"/>
      <c r="F185" s="115"/>
      <c r="G185" s="105"/>
    </row>
    <row r="186" spans="2:7" ht="15.75" x14ac:dyDescent="0.25">
      <c r="B186" s="105" t="s">
        <v>248</v>
      </c>
      <c r="C186" s="105"/>
      <c r="D186" s="105" t="s">
        <v>249</v>
      </c>
      <c r="E186" s="105"/>
      <c r="F186" s="115"/>
      <c r="G186" s="115"/>
    </row>
    <row r="187" spans="2:7" ht="15.75" x14ac:dyDescent="0.25">
      <c r="B187" s="105" t="s">
        <v>250</v>
      </c>
      <c r="C187" s="105"/>
      <c r="D187" s="105" t="s">
        <v>251</v>
      </c>
      <c r="E187" s="105"/>
      <c r="F187" s="115"/>
      <c r="G187" s="115"/>
    </row>
    <row r="188" spans="2:7" ht="15.75" x14ac:dyDescent="0.25">
      <c r="B188" s="105" t="s">
        <v>252</v>
      </c>
      <c r="C188" s="105"/>
      <c r="D188" s="105" t="s">
        <v>253</v>
      </c>
      <c r="E188" s="105"/>
      <c r="F188" s="115"/>
      <c r="G188" s="115"/>
    </row>
    <row r="189" spans="2:7" ht="15.75" x14ac:dyDescent="0.25">
      <c r="B189" s="105" t="s">
        <v>254</v>
      </c>
      <c r="C189" s="105"/>
      <c r="D189" s="105" t="s">
        <v>255</v>
      </c>
      <c r="E189" s="105"/>
      <c r="F189" s="115"/>
      <c r="G189" s="115"/>
    </row>
    <row r="190" spans="2:7" ht="15.75" x14ac:dyDescent="0.25">
      <c r="B190" s="105" t="s">
        <v>256</v>
      </c>
      <c r="C190" s="105"/>
      <c r="D190" s="105" t="s">
        <v>257</v>
      </c>
      <c r="E190" s="105"/>
      <c r="F190" s="115"/>
      <c r="G190" s="115"/>
    </row>
    <row r="191" spans="2:7" ht="15.75" x14ac:dyDescent="0.25">
      <c r="B191" s="105" t="s">
        <v>258</v>
      </c>
      <c r="C191" s="105"/>
      <c r="D191" s="105" t="s">
        <v>259</v>
      </c>
      <c r="E191" s="105"/>
      <c r="F191" s="115"/>
      <c r="G191" s="115"/>
    </row>
    <row r="192" spans="2:7" ht="15.75" x14ac:dyDescent="0.25">
      <c r="B192" s="105" t="s">
        <v>260</v>
      </c>
      <c r="C192" s="105"/>
      <c r="D192" s="105" t="s">
        <v>261</v>
      </c>
      <c r="E192" s="105"/>
      <c r="F192" s="115"/>
      <c r="G192" s="115"/>
    </row>
    <row r="193" spans="2:7" ht="15.75" x14ac:dyDescent="0.25">
      <c r="B193" s="105" t="s">
        <v>262</v>
      </c>
      <c r="C193" s="105"/>
      <c r="D193" s="105" t="s">
        <v>263</v>
      </c>
      <c r="E193" s="105"/>
      <c r="F193" s="115"/>
      <c r="G193" s="115"/>
    </row>
    <row r="194" spans="2:7" ht="15.75" x14ac:dyDescent="0.25">
      <c r="B194" s="105" t="s">
        <v>264</v>
      </c>
      <c r="C194" s="105"/>
      <c r="D194" s="105"/>
      <c r="E194" s="105"/>
      <c r="F194" s="115"/>
      <c r="G194" s="115"/>
    </row>
    <row r="195" spans="2:7" ht="15.75" x14ac:dyDescent="0.25">
      <c r="B195" s="105" t="s">
        <v>265</v>
      </c>
      <c r="C195" s="105"/>
      <c r="D195" s="105"/>
      <c r="E195" s="105"/>
      <c r="F195" s="115"/>
      <c r="G195" s="115"/>
    </row>
    <row r="196" spans="2:7" ht="15.75" x14ac:dyDescent="0.25">
      <c r="B196" s="105" t="s">
        <v>266</v>
      </c>
      <c r="C196" s="105"/>
      <c r="D196" s="105"/>
      <c r="E196" s="105"/>
      <c r="F196" s="115"/>
      <c r="G196" s="115"/>
    </row>
    <row r="197" spans="2:7" ht="15.75" x14ac:dyDescent="0.25">
      <c r="B197" s="105" t="s">
        <v>267</v>
      </c>
      <c r="C197" s="105"/>
      <c r="D197" s="105"/>
      <c r="E197" s="105"/>
      <c r="F197" s="115"/>
      <c r="G197" s="115"/>
    </row>
    <row r="198" spans="2:7" ht="15.75" x14ac:dyDescent="0.25">
      <c r="B198" s="105" t="s">
        <v>268</v>
      </c>
      <c r="C198" s="105"/>
      <c r="D198" s="105"/>
      <c r="E198" s="105"/>
      <c r="F198" s="115"/>
      <c r="G198" s="115"/>
    </row>
    <row r="199" spans="2:7" ht="15.75" x14ac:dyDescent="0.25">
      <c r="B199" s="105" t="s">
        <v>269</v>
      </c>
      <c r="C199" s="105"/>
      <c r="D199" s="105"/>
      <c r="E199" s="105"/>
      <c r="F199" s="115"/>
      <c r="G199" s="115"/>
    </row>
    <row r="200" spans="2:7" ht="15.75" x14ac:dyDescent="0.25">
      <c r="B200" s="105" t="s">
        <v>270</v>
      </c>
      <c r="C200" s="105"/>
      <c r="D200" s="105"/>
      <c r="E200" s="105"/>
      <c r="F200" s="115"/>
      <c r="G200" s="115"/>
    </row>
    <row r="201" spans="2:7" ht="15.75" x14ac:dyDescent="0.25">
      <c r="B201" s="105" t="s">
        <v>271</v>
      </c>
      <c r="C201" s="105"/>
      <c r="D201" s="105"/>
      <c r="E201" s="105"/>
      <c r="F201" s="115"/>
      <c r="G201" s="115"/>
    </row>
    <row r="202" spans="2:7" ht="15.75" x14ac:dyDescent="0.25">
      <c r="B202" s="105" t="s">
        <v>272</v>
      </c>
      <c r="C202" s="105"/>
      <c r="D202" s="105"/>
      <c r="E202" s="105"/>
      <c r="F202" s="115"/>
      <c r="G202" s="115"/>
    </row>
    <row r="203" spans="2:7" ht="15.75" x14ac:dyDescent="0.25">
      <c r="B203" s="105" t="s">
        <v>273</v>
      </c>
      <c r="C203" s="105"/>
      <c r="D203" s="105"/>
      <c r="E203" s="105"/>
      <c r="F203" s="115"/>
      <c r="G203" s="115"/>
    </row>
    <row r="204" spans="2:7" ht="15.75" x14ac:dyDescent="0.25">
      <c r="B204" s="105" t="s">
        <v>274</v>
      </c>
      <c r="C204" s="105"/>
      <c r="D204" s="105"/>
      <c r="E204" s="105"/>
      <c r="F204" s="115"/>
      <c r="G204" s="115"/>
    </row>
    <row r="205" spans="2:7" ht="15.75" x14ac:dyDescent="0.25">
      <c r="B205" s="105" t="s">
        <v>275</v>
      </c>
      <c r="C205" s="105"/>
      <c r="D205" s="105"/>
      <c r="E205" s="105"/>
      <c r="F205" s="115"/>
      <c r="G205" s="115"/>
    </row>
    <row r="206" spans="2:7" ht="15.75" x14ac:dyDescent="0.25">
      <c r="B206" s="105" t="s">
        <v>276</v>
      </c>
      <c r="C206" s="105"/>
      <c r="D206" s="105"/>
      <c r="E206" s="105"/>
      <c r="F206" s="115"/>
      <c r="G206" s="115"/>
    </row>
    <row r="207" spans="2:7" ht="15.75" x14ac:dyDescent="0.25">
      <c r="B207" s="105" t="s">
        <v>277</v>
      </c>
      <c r="C207" s="105"/>
      <c r="D207" s="105"/>
      <c r="E207" s="105"/>
      <c r="F207" s="115"/>
      <c r="G207" s="115"/>
    </row>
    <row r="208" spans="2:7" ht="15.75" x14ac:dyDescent="0.25">
      <c r="B208" s="105" t="s">
        <v>278</v>
      </c>
      <c r="C208" s="105"/>
      <c r="D208" s="105"/>
      <c r="E208" s="105"/>
      <c r="F208" s="115"/>
      <c r="G208" s="115"/>
    </row>
    <row r="209" spans="2:7" ht="15.75" x14ac:dyDescent="0.25">
      <c r="B209" s="105" t="s">
        <v>279</v>
      </c>
      <c r="C209" s="105"/>
      <c r="D209" s="105"/>
      <c r="E209" s="105"/>
      <c r="F209" s="115"/>
      <c r="G209" s="115"/>
    </row>
    <row r="210" spans="2:7" ht="15.75" x14ac:dyDescent="0.25">
      <c r="B210" s="105" t="s">
        <v>280</v>
      </c>
      <c r="C210" s="105"/>
      <c r="D210" s="105"/>
      <c r="E210" s="105"/>
      <c r="F210" s="115"/>
      <c r="G210" s="115"/>
    </row>
    <row r="211" spans="2:7" ht="15.75" x14ac:dyDescent="0.25">
      <c r="B211" s="105" t="s">
        <v>281</v>
      </c>
      <c r="C211" s="105"/>
      <c r="D211" s="105"/>
      <c r="E211" s="105"/>
      <c r="F211" s="115"/>
      <c r="G211" s="115"/>
    </row>
    <row r="212" spans="2:7" ht="15.75" x14ac:dyDescent="0.25">
      <c r="B212" s="105" t="s">
        <v>282</v>
      </c>
      <c r="C212" s="105"/>
      <c r="D212" s="105"/>
      <c r="E212" s="105"/>
      <c r="F212" s="115"/>
      <c r="G212" s="115"/>
    </row>
    <row r="213" spans="2:7" ht="15.75" x14ac:dyDescent="0.25">
      <c r="B213" s="105" t="s">
        <v>283</v>
      </c>
      <c r="C213" s="105"/>
      <c r="D213" s="105"/>
      <c r="E213" s="105"/>
      <c r="F213" s="115"/>
      <c r="G213" s="115"/>
    </row>
    <row r="214" spans="2:7" ht="15.75" x14ac:dyDescent="0.25">
      <c r="B214" s="105" t="s">
        <v>284</v>
      </c>
      <c r="C214" s="105"/>
      <c r="D214" s="105"/>
      <c r="E214" s="105"/>
      <c r="F214" s="115"/>
      <c r="G214" s="115"/>
    </row>
    <row r="215" spans="2:7" ht="15.75" x14ac:dyDescent="0.25">
      <c r="B215" s="105" t="s">
        <v>285</v>
      </c>
      <c r="C215" s="105"/>
      <c r="D215" s="105"/>
      <c r="E215" s="105"/>
      <c r="F215" s="115"/>
      <c r="G215" s="115"/>
    </row>
    <row r="216" spans="2:7" ht="15.75" x14ac:dyDescent="0.25">
      <c r="B216" s="105" t="s">
        <v>286</v>
      </c>
      <c r="C216" s="105"/>
      <c r="D216" s="105"/>
      <c r="E216" s="105"/>
      <c r="F216" s="115"/>
      <c r="G216" s="115"/>
    </row>
    <row r="217" spans="2:7" ht="15.75" x14ac:dyDescent="0.25">
      <c r="B217" s="105" t="s">
        <v>287</v>
      </c>
      <c r="C217" s="105"/>
      <c r="D217" s="105"/>
      <c r="E217" s="105"/>
      <c r="F217" s="115"/>
      <c r="G217" s="115"/>
    </row>
    <row r="218" spans="2:7" ht="15.75" x14ac:dyDescent="0.25">
      <c r="B218" s="105" t="s">
        <v>288</v>
      </c>
      <c r="C218" s="105"/>
      <c r="D218" s="105"/>
      <c r="E218" s="105"/>
      <c r="F218" s="115"/>
      <c r="G218" s="115"/>
    </row>
    <row r="219" spans="2:7" ht="15.75" x14ac:dyDescent="0.25">
      <c r="B219" s="105" t="s">
        <v>289</v>
      </c>
      <c r="C219" s="105"/>
      <c r="D219" s="105"/>
      <c r="E219" s="105"/>
      <c r="F219" s="115"/>
      <c r="G219" s="115"/>
    </row>
    <row r="220" spans="2:7" ht="15.75" x14ac:dyDescent="0.25">
      <c r="B220" s="105" t="s">
        <v>290</v>
      </c>
      <c r="C220" s="105"/>
      <c r="D220" s="105"/>
      <c r="E220" s="105"/>
      <c r="F220" s="115"/>
      <c r="G220" s="115"/>
    </row>
    <row r="221" spans="2:7" ht="15.75" x14ac:dyDescent="0.25">
      <c r="B221" s="105" t="s">
        <v>291</v>
      </c>
      <c r="C221" s="105"/>
      <c r="D221" s="105"/>
      <c r="E221" s="105"/>
      <c r="F221" s="115"/>
      <c r="G221" s="115"/>
    </row>
    <row r="222" spans="2:7" ht="15.75" x14ac:dyDescent="0.25">
      <c r="B222" s="105" t="s">
        <v>292</v>
      </c>
      <c r="C222" s="105"/>
      <c r="D222" s="105"/>
      <c r="E222" s="105"/>
      <c r="F222" s="115"/>
      <c r="G222" s="115"/>
    </row>
    <row r="223" spans="2:7" ht="15.75" x14ac:dyDescent="0.25">
      <c r="B223" s="105" t="s">
        <v>293</v>
      </c>
      <c r="C223" s="105"/>
      <c r="D223" s="105"/>
      <c r="E223" s="105"/>
      <c r="F223" s="115"/>
      <c r="G223" s="115"/>
    </row>
    <row r="224" spans="2:7" ht="15.75" x14ac:dyDescent="0.25">
      <c r="B224" s="105" t="s">
        <v>294</v>
      </c>
      <c r="C224" s="105"/>
      <c r="D224" s="105"/>
      <c r="E224" s="105"/>
      <c r="F224" s="115"/>
      <c r="G224" s="115"/>
    </row>
    <row r="225" spans="2:7" ht="15.75" x14ac:dyDescent="0.25">
      <c r="B225" s="105" t="s">
        <v>295</v>
      </c>
      <c r="C225" s="105"/>
      <c r="D225" s="105"/>
      <c r="E225" s="105"/>
      <c r="F225" s="115"/>
      <c r="G225" s="115"/>
    </row>
    <row r="226" spans="2:7" ht="15.75" x14ac:dyDescent="0.25">
      <c r="B226" s="105" t="s">
        <v>296</v>
      </c>
      <c r="C226" s="105"/>
      <c r="D226" s="105"/>
      <c r="E226" s="105"/>
      <c r="F226" s="115"/>
      <c r="G226" s="115"/>
    </row>
    <row r="227" spans="2:7" ht="15.75" x14ac:dyDescent="0.25">
      <c r="B227" s="105" t="s">
        <v>297</v>
      </c>
      <c r="C227" s="105"/>
      <c r="D227" s="105"/>
      <c r="E227" s="105"/>
      <c r="F227" s="115"/>
      <c r="G227" s="115"/>
    </row>
    <row r="228" spans="2:7" ht="15.75" x14ac:dyDescent="0.25">
      <c r="B228" s="105" t="s">
        <v>298</v>
      </c>
      <c r="C228" s="105"/>
      <c r="D228" s="105"/>
      <c r="E228" s="105"/>
      <c r="F228" s="115"/>
      <c r="G228" s="115"/>
    </row>
    <row r="229" spans="2:7" ht="15.75" x14ac:dyDescent="0.25">
      <c r="B229" s="105" t="s">
        <v>299</v>
      </c>
      <c r="C229" s="105"/>
      <c r="D229" s="105"/>
      <c r="E229" s="105"/>
      <c r="F229" s="115"/>
      <c r="G229" s="115"/>
    </row>
    <row r="230" spans="2:7" ht="15.75" x14ac:dyDescent="0.25">
      <c r="B230" s="105" t="s">
        <v>300</v>
      </c>
      <c r="C230" s="105"/>
      <c r="D230" s="105"/>
      <c r="E230" s="105"/>
      <c r="F230" s="115"/>
      <c r="G230" s="115"/>
    </row>
    <row r="231" spans="2:7" ht="15.75" x14ac:dyDescent="0.25">
      <c r="B231" s="105" t="s">
        <v>301</v>
      </c>
      <c r="C231" s="105"/>
      <c r="D231" s="105"/>
      <c r="E231" s="105"/>
      <c r="F231" s="115"/>
      <c r="G231" s="115"/>
    </row>
    <row r="232" spans="2:7" ht="15.75" x14ac:dyDescent="0.25">
      <c r="B232" s="105" t="s">
        <v>302</v>
      </c>
      <c r="C232" s="105"/>
      <c r="D232" s="105"/>
      <c r="E232" s="105"/>
      <c r="F232" s="115"/>
      <c r="G232" s="115"/>
    </row>
    <row r="233" spans="2:7" ht="15.75" x14ac:dyDescent="0.25">
      <c r="B233" s="105" t="s">
        <v>303</v>
      </c>
      <c r="C233" s="105"/>
      <c r="D233" s="105"/>
      <c r="E233" s="105"/>
      <c r="F233" s="115"/>
      <c r="G233" s="115"/>
    </row>
    <row r="234" spans="2:7" ht="15.75" x14ac:dyDescent="0.25">
      <c r="B234" s="105" t="s">
        <v>304</v>
      </c>
      <c r="C234" s="105"/>
      <c r="D234" s="105"/>
      <c r="E234" s="105"/>
      <c r="F234" s="115"/>
      <c r="G234" s="115"/>
    </row>
    <row r="235" spans="2:7" ht="15.75" x14ac:dyDescent="0.25">
      <c r="B235" s="105" t="s">
        <v>305</v>
      </c>
      <c r="C235" s="105"/>
      <c r="D235" s="105"/>
      <c r="E235" s="105"/>
      <c r="F235" s="115"/>
      <c r="G235" s="115"/>
    </row>
    <row r="236" spans="2:7" ht="15.75" x14ac:dyDescent="0.25">
      <c r="B236" s="105" t="s">
        <v>306</v>
      </c>
      <c r="C236" s="105"/>
      <c r="D236" s="105"/>
      <c r="E236" s="105"/>
      <c r="F236" s="115"/>
      <c r="G236" s="115"/>
    </row>
    <row r="237" spans="2:7" ht="15.75" x14ac:dyDescent="0.25">
      <c r="B237" s="105" t="s">
        <v>307</v>
      </c>
      <c r="C237" s="105"/>
      <c r="D237" s="105"/>
      <c r="E237" s="105"/>
      <c r="F237" s="115"/>
      <c r="G237" s="115"/>
    </row>
    <row r="238" spans="2:7" ht="15.75" x14ac:dyDescent="0.25">
      <c r="B238" s="105" t="s">
        <v>308</v>
      </c>
      <c r="C238" s="105"/>
      <c r="D238" s="105"/>
      <c r="E238" s="105"/>
      <c r="F238" s="115"/>
      <c r="G238" s="115"/>
    </row>
    <row r="239" spans="2:7" ht="15.75" x14ac:dyDescent="0.25">
      <c r="B239" s="105" t="s">
        <v>309</v>
      </c>
      <c r="C239" s="105"/>
      <c r="D239" s="105"/>
      <c r="E239" s="105"/>
      <c r="F239" s="115"/>
      <c r="G239" s="115"/>
    </row>
    <row r="240" spans="2:7" ht="15.75" x14ac:dyDescent="0.25">
      <c r="B240" s="105" t="s">
        <v>310</v>
      </c>
      <c r="C240" s="105"/>
      <c r="D240" s="105"/>
      <c r="E240" s="105"/>
      <c r="F240" s="115"/>
      <c r="G240" s="115"/>
    </row>
    <row r="241" spans="2:7" ht="15.75" x14ac:dyDescent="0.25">
      <c r="B241" s="105" t="s">
        <v>311</v>
      </c>
      <c r="C241" s="105"/>
      <c r="D241" s="105"/>
      <c r="E241" s="105"/>
      <c r="F241" s="115"/>
      <c r="G241" s="115"/>
    </row>
    <row r="242" spans="2:7" ht="15.75" x14ac:dyDescent="0.25">
      <c r="B242" s="105" t="s">
        <v>312</v>
      </c>
      <c r="C242" s="105"/>
      <c r="D242" s="105"/>
      <c r="E242" s="105"/>
      <c r="F242" s="115"/>
      <c r="G242" s="115"/>
    </row>
    <row r="243" spans="2:7" ht="15.75" x14ac:dyDescent="0.25">
      <c r="B243" s="105" t="s">
        <v>313</v>
      </c>
      <c r="C243" s="105"/>
      <c r="D243" s="105"/>
      <c r="E243" s="105"/>
      <c r="F243" s="115"/>
      <c r="G243" s="115"/>
    </row>
    <row r="244" spans="2:7" ht="15.75" x14ac:dyDescent="0.25">
      <c r="B244" s="105" t="s">
        <v>314</v>
      </c>
      <c r="C244" s="105"/>
      <c r="D244" s="105"/>
      <c r="E244" s="105"/>
      <c r="F244" s="115"/>
      <c r="G244" s="115"/>
    </row>
    <row r="245" spans="2:7" ht="15.75" x14ac:dyDescent="0.25">
      <c r="B245" s="105" t="s">
        <v>315</v>
      </c>
      <c r="C245" s="105"/>
      <c r="D245" s="105"/>
      <c r="E245" s="105"/>
      <c r="F245" s="115"/>
      <c r="G245" s="115"/>
    </row>
    <row r="246" spans="2:7" ht="15.75" x14ac:dyDescent="0.25">
      <c r="B246" s="105" t="s">
        <v>316</v>
      </c>
      <c r="C246" s="105"/>
      <c r="D246" s="105"/>
      <c r="E246" s="105"/>
      <c r="F246" s="115"/>
      <c r="G246" s="115"/>
    </row>
    <row r="247" spans="2:7" ht="15.75" x14ac:dyDescent="0.25">
      <c r="B247" s="105" t="s">
        <v>317</v>
      </c>
      <c r="C247" s="105"/>
      <c r="D247" s="105"/>
      <c r="E247" s="105"/>
      <c r="F247" s="115"/>
      <c r="G247" s="115"/>
    </row>
    <row r="248" spans="2:7" ht="15.75" x14ac:dyDescent="0.25">
      <c r="B248" s="105" t="s">
        <v>318</v>
      </c>
      <c r="C248" s="105"/>
      <c r="D248" s="105"/>
      <c r="E248" s="105"/>
      <c r="F248" s="115"/>
      <c r="G248" s="115"/>
    </row>
    <row r="249" spans="2:7" ht="15.75" x14ac:dyDescent="0.25">
      <c r="B249" s="105" t="s">
        <v>319</v>
      </c>
      <c r="C249" s="105"/>
      <c r="D249" s="105"/>
      <c r="E249" s="105"/>
      <c r="F249" s="115"/>
      <c r="G249" s="115"/>
    </row>
    <row r="250" spans="2:7" ht="15.75" x14ac:dyDescent="0.25">
      <c r="B250" s="105" t="s">
        <v>320</v>
      </c>
      <c r="C250" s="105"/>
      <c r="D250" s="105"/>
      <c r="E250" s="105"/>
      <c r="F250" s="115"/>
      <c r="G250" s="115"/>
    </row>
    <row r="251" spans="2:7" ht="15.75" x14ac:dyDescent="0.25">
      <c r="B251" s="105" t="s">
        <v>321</v>
      </c>
      <c r="C251" s="105"/>
      <c r="D251" s="105"/>
      <c r="E251" s="105"/>
      <c r="F251" s="115"/>
      <c r="G251" s="115"/>
    </row>
    <row r="252" spans="2:7" ht="15.75" x14ac:dyDescent="0.25">
      <c r="B252" s="105" t="s">
        <v>322</v>
      </c>
      <c r="C252" s="105"/>
      <c r="D252" s="105"/>
      <c r="E252" s="105"/>
      <c r="F252" s="115"/>
      <c r="G252" s="115"/>
    </row>
    <row r="253" spans="2:7" ht="15.75" x14ac:dyDescent="0.25">
      <c r="B253" s="105" t="s">
        <v>323</v>
      </c>
      <c r="C253" s="105"/>
      <c r="D253" s="105"/>
      <c r="E253" s="105"/>
      <c r="F253" s="115"/>
      <c r="G253" s="115"/>
    </row>
    <row r="254" spans="2:7" ht="15.75" x14ac:dyDescent="0.25">
      <c r="B254" s="105" t="s">
        <v>324</v>
      </c>
      <c r="C254" s="105"/>
      <c r="D254" s="105"/>
      <c r="E254" s="105"/>
      <c r="F254" s="115"/>
      <c r="G254" s="115"/>
    </row>
    <row r="255" spans="2:7" ht="15.75" x14ac:dyDescent="0.25">
      <c r="B255" s="105" t="s">
        <v>325</v>
      </c>
      <c r="C255" s="105"/>
      <c r="D255" s="105"/>
      <c r="E255" s="105"/>
      <c r="F255" s="115"/>
      <c r="G255" s="115"/>
    </row>
    <row r="256" spans="2:7" ht="15.75" x14ac:dyDescent="0.25">
      <c r="B256" s="105" t="s">
        <v>326</v>
      </c>
      <c r="C256" s="105"/>
      <c r="D256" s="105"/>
      <c r="E256" s="105"/>
      <c r="F256" s="115"/>
      <c r="G256" s="115"/>
    </row>
    <row r="257" spans="2:7" ht="15.75" x14ac:dyDescent="0.25">
      <c r="B257" s="105" t="s">
        <v>327</v>
      </c>
      <c r="C257" s="105"/>
      <c r="D257" s="105"/>
      <c r="E257" s="105"/>
      <c r="F257" s="115"/>
      <c r="G257" s="115"/>
    </row>
    <row r="258" spans="2:7" ht="15.75" x14ac:dyDescent="0.25">
      <c r="B258" s="105" t="s">
        <v>328</v>
      </c>
      <c r="C258" s="105"/>
      <c r="D258" s="105"/>
      <c r="E258" s="105"/>
      <c r="F258" s="115"/>
      <c r="G258" s="115"/>
    </row>
    <row r="259" spans="2:7" ht="15.75" x14ac:dyDescent="0.25">
      <c r="B259" s="105" t="s">
        <v>329</v>
      </c>
      <c r="C259" s="105"/>
      <c r="D259" s="105"/>
      <c r="E259" s="105"/>
      <c r="F259" s="115"/>
      <c r="G259" s="115"/>
    </row>
    <row r="260" spans="2:7" ht="15.75" x14ac:dyDescent="0.25">
      <c r="B260" s="105" t="s">
        <v>330</v>
      </c>
      <c r="C260" s="105"/>
      <c r="D260" s="105"/>
      <c r="E260" s="105"/>
      <c r="F260" s="115"/>
      <c r="G260" s="115"/>
    </row>
    <row r="261" spans="2:7" ht="15.75" x14ac:dyDescent="0.25">
      <c r="B261" s="105" t="s">
        <v>331</v>
      </c>
      <c r="C261" s="105"/>
      <c r="D261" s="105"/>
      <c r="E261" s="105"/>
      <c r="F261" s="115"/>
      <c r="G261" s="115"/>
    </row>
    <row r="262" spans="2:7" ht="15.75" x14ac:dyDescent="0.25">
      <c r="B262" s="105" t="s">
        <v>332</v>
      </c>
      <c r="C262" s="105"/>
      <c r="D262" s="105"/>
      <c r="E262" s="105"/>
      <c r="F262" s="115"/>
      <c r="G262" s="115"/>
    </row>
    <row r="263" spans="2:7" ht="15.75" x14ac:dyDescent="0.25">
      <c r="B263" s="105" t="s">
        <v>333</v>
      </c>
      <c r="C263" s="105"/>
      <c r="D263" s="105"/>
      <c r="E263" s="105"/>
      <c r="F263" s="115"/>
      <c r="G263" s="115"/>
    </row>
    <row r="264" spans="2:7" ht="15.75" x14ac:dyDescent="0.25">
      <c r="B264" s="105" t="s">
        <v>334</v>
      </c>
      <c r="C264" s="105"/>
      <c r="D264" s="105"/>
      <c r="E264" s="105"/>
      <c r="F264" s="115"/>
      <c r="G264" s="115"/>
    </row>
    <row r="265" spans="2:7" ht="15.75" x14ac:dyDescent="0.25">
      <c r="B265" s="105" t="s">
        <v>335</v>
      </c>
      <c r="C265" s="105"/>
      <c r="D265" s="105"/>
      <c r="E265" s="105"/>
      <c r="F265" s="115"/>
      <c r="G265" s="115"/>
    </row>
    <row r="266" spans="2:7" ht="15.75" x14ac:dyDescent="0.25">
      <c r="B266" s="105" t="s">
        <v>336</v>
      </c>
      <c r="C266" s="105"/>
      <c r="D266" s="105"/>
      <c r="E266" s="105"/>
      <c r="F266" s="115"/>
      <c r="G266" s="115"/>
    </row>
    <row r="267" spans="2:7" ht="15.75" x14ac:dyDescent="0.25">
      <c r="B267" s="105" t="s">
        <v>337</v>
      </c>
      <c r="C267" s="105"/>
      <c r="D267" s="105"/>
      <c r="E267" s="105"/>
      <c r="F267" s="115"/>
      <c r="G267" s="115"/>
    </row>
    <row r="268" spans="2:7" ht="15.75" x14ac:dyDescent="0.25">
      <c r="B268" s="105" t="s">
        <v>338</v>
      </c>
      <c r="C268" s="105"/>
      <c r="D268" s="105"/>
      <c r="E268" s="105"/>
      <c r="F268" s="115"/>
      <c r="G268" s="115"/>
    </row>
    <row r="269" spans="2:7" ht="15.75" x14ac:dyDescent="0.25">
      <c r="B269" s="105" t="s">
        <v>339</v>
      </c>
      <c r="C269" s="105"/>
      <c r="D269" s="105"/>
      <c r="E269" s="105"/>
      <c r="F269" s="115"/>
      <c r="G269" s="115"/>
    </row>
    <row r="270" spans="2:7" ht="15.75" x14ac:dyDescent="0.25">
      <c r="B270" s="105" t="s">
        <v>340</v>
      </c>
      <c r="C270" s="105"/>
      <c r="D270" s="105"/>
      <c r="E270" s="105"/>
      <c r="F270" s="115"/>
      <c r="G270" s="115"/>
    </row>
    <row r="271" spans="2:7" ht="15.75" x14ac:dyDescent="0.25">
      <c r="B271" s="105" t="s">
        <v>341</v>
      </c>
      <c r="C271" s="105"/>
      <c r="D271" s="105"/>
      <c r="E271" s="105"/>
      <c r="F271" s="115"/>
      <c r="G271" s="115"/>
    </row>
    <row r="272" spans="2:7" ht="15.75" x14ac:dyDescent="0.25">
      <c r="B272" s="105" t="s">
        <v>342</v>
      </c>
      <c r="C272" s="105"/>
      <c r="D272" s="105"/>
      <c r="E272" s="105"/>
      <c r="F272" s="115"/>
      <c r="G272" s="115"/>
    </row>
    <row r="273" spans="2:7" ht="15.75" x14ac:dyDescent="0.25">
      <c r="B273" s="105" t="s">
        <v>343</v>
      </c>
      <c r="C273" s="105"/>
      <c r="D273" s="105"/>
      <c r="E273" s="105"/>
      <c r="F273" s="115"/>
      <c r="G273" s="115"/>
    </row>
    <row r="274" spans="2:7" ht="15.75" x14ac:dyDescent="0.25">
      <c r="B274" s="105" t="s">
        <v>344</v>
      </c>
      <c r="C274" s="105"/>
      <c r="D274" s="105"/>
      <c r="E274" s="105"/>
      <c r="F274" s="115"/>
      <c r="G274" s="115"/>
    </row>
    <row r="275" spans="2:7" ht="15.75" x14ac:dyDescent="0.25">
      <c r="B275" s="105" t="s">
        <v>345</v>
      </c>
      <c r="C275" s="105"/>
      <c r="D275" s="105"/>
      <c r="E275" s="105"/>
      <c r="F275" s="115"/>
      <c r="G275" s="115"/>
    </row>
    <row r="276" spans="2:7" ht="15.75" x14ac:dyDescent="0.25">
      <c r="B276" s="105" t="s">
        <v>346</v>
      </c>
      <c r="C276" s="105"/>
      <c r="D276" s="105"/>
      <c r="E276" s="105"/>
      <c r="F276" s="115"/>
      <c r="G276" s="115"/>
    </row>
    <row r="277" spans="2:7" ht="15.75" x14ac:dyDescent="0.25">
      <c r="B277" s="105" t="s">
        <v>347</v>
      </c>
      <c r="C277" s="105"/>
      <c r="D277" s="105"/>
      <c r="E277" s="105"/>
      <c r="F277" s="115"/>
      <c r="G277" s="115"/>
    </row>
    <row r="278" spans="2:7" ht="15.75" x14ac:dyDescent="0.25">
      <c r="B278" s="105" t="s">
        <v>348</v>
      </c>
      <c r="C278" s="105"/>
      <c r="D278" s="105"/>
      <c r="E278" s="105"/>
      <c r="F278" s="115"/>
      <c r="G278" s="115"/>
    </row>
    <row r="279" spans="2:7" ht="15.75" x14ac:dyDescent="0.25">
      <c r="B279" s="105" t="s">
        <v>349</v>
      </c>
      <c r="C279" s="105"/>
      <c r="D279" s="105"/>
      <c r="E279" s="105"/>
      <c r="F279" s="115"/>
      <c r="G279" s="115"/>
    </row>
    <row r="280" spans="2:7" ht="15.75" x14ac:dyDescent="0.25">
      <c r="B280" s="105" t="s">
        <v>350</v>
      </c>
      <c r="C280" s="105"/>
      <c r="D280" s="105"/>
      <c r="E280" s="105"/>
      <c r="F280" s="115"/>
      <c r="G280" s="115"/>
    </row>
    <row r="281" spans="2:7" ht="15.75" x14ac:dyDescent="0.25">
      <c r="B281" s="105" t="s">
        <v>351</v>
      </c>
      <c r="C281" s="105"/>
      <c r="D281" s="105"/>
      <c r="E281" s="105"/>
      <c r="F281" s="115"/>
      <c r="G281" s="115"/>
    </row>
    <row r="282" spans="2:7" ht="15.75" x14ac:dyDescent="0.25">
      <c r="B282" s="105" t="s">
        <v>352</v>
      </c>
      <c r="C282" s="105"/>
      <c r="D282" s="105"/>
      <c r="E282" s="105"/>
      <c r="F282" s="115"/>
      <c r="G282" s="115"/>
    </row>
    <row r="283" spans="2:7" ht="15.75" x14ac:dyDescent="0.25">
      <c r="B283" s="105" t="s">
        <v>353</v>
      </c>
      <c r="C283" s="105"/>
      <c r="D283" s="105"/>
      <c r="E283" s="105"/>
      <c r="F283" s="115"/>
      <c r="G283" s="115"/>
    </row>
    <row r="284" spans="2:7" ht="15.75" x14ac:dyDescent="0.25">
      <c r="B284" s="105" t="s">
        <v>354</v>
      </c>
      <c r="C284" s="105"/>
      <c r="D284" s="105"/>
      <c r="E284" s="105"/>
      <c r="F284" s="115"/>
      <c r="G284" s="115"/>
    </row>
    <row r="285" spans="2:7" ht="15.75" x14ac:dyDescent="0.25">
      <c r="B285" s="105" t="s">
        <v>355</v>
      </c>
      <c r="C285" s="105"/>
      <c r="D285" s="105"/>
      <c r="E285" s="105"/>
      <c r="F285" s="115"/>
      <c r="G285" s="115"/>
    </row>
    <row r="286" spans="2:7" ht="15.75" x14ac:dyDescent="0.25">
      <c r="B286" s="105" t="s">
        <v>356</v>
      </c>
      <c r="C286" s="105"/>
      <c r="D286" s="105"/>
      <c r="E286" s="105"/>
      <c r="F286" s="115"/>
      <c r="G286" s="115"/>
    </row>
    <row r="287" spans="2:7" ht="15.75" x14ac:dyDescent="0.25">
      <c r="B287" s="105" t="s">
        <v>357</v>
      </c>
      <c r="C287" s="105"/>
      <c r="D287" s="105"/>
      <c r="E287" s="105"/>
      <c r="F287" s="115"/>
      <c r="G287" s="115"/>
    </row>
    <row r="288" spans="2:7" ht="15.75" x14ac:dyDescent="0.25">
      <c r="B288" s="105" t="s">
        <v>358</v>
      </c>
      <c r="C288" s="105"/>
      <c r="D288" s="105"/>
      <c r="E288" s="105"/>
      <c r="F288" s="115"/>
      <c r="G288" s="115"/>
    </row>
    <row r="289" spans="2:7" ht="15.75" x14ac:dyDescent="0.25">
      <c r="B289" s="105" t="s">
        <v>359</v>
      </c>
      <c r="C289" s="105"/>
      <c r="D289" s="105"/>
      <c r="E289" s="105"/>
      <c r="F289" s="115"/>
      <c r="G289" s="115"/>
    </row>
    <row r="290" spans="2:7" ht="15.75" x14ac:dyDescent="0.25">
      <c r="B290" s="105" t="s">
        <v>360</v>
      </c>
      <c r="C290" s="105"/>
      <c r="D290" s="105"/>
      <c r="E290" s="105"/>
      <c r="F290" s="115"/>
      <c r="G290" s="115"/>
    </row>
    <row r="291" spans="2:7" ht="15.75" x14ac:dyDescent="0.25">
      <c r="B291" s="105" t="s">
        <v>361</v>
      </c>
      <c r="C291" s="105"/>
      <c r="D291" s="105"/>
      <c r="E291" s="105"/>
      <c r="F291" s="115"/>
      <c r="G291" s="115"/>
    </row>
    <row r="292" spans="2:7" ht="15.75" x14ac:dyDescent="0.25">
      <c r="B292" s="105" t="s">
        <v>362</v>
      </c>
      <c r="C292" s="105"/>
      <c r="D292" s="105"/>
      <c r="E292" s="105"/>
      <c r="F292" s="115"/>
      <c r="G292" s="115"/>
    </row>
    <row r="293" spans="2:7" ht="15.75" x14ac:dyDescent="0.25">
      <c r="B293" s="105" t="s">
        <v>363</v>
      </c>
      <c r="C293" s="105"/>
      <c r="D293" s="105"/>
      <c r="E293" s="105"/>
      <c r="F293" s="115"/>
      <c r="G293" s="115"/>
    </row>
    <row r="294" spans="2:7" ht="15.75" x14ac:dyDescent="0.25">
      <c r="B294" s="105" t="s">
        <v>364</v>
      </c>
      <c r="C294" s="105"/>
      <c r="D294" s="105"/>
      <c r="E294" s="105"/>
      <c r="F294" s="115"/>
      <c r="G294" s="115"/>
    </row>
    <row r="295" spans="2:7" ht="15.75" x14ac:dyDescent="0.25">
      <c r="B295" s="105" t="s">
        <v>365</v>
      </c>
      <c r="C295" s="105"/>
      <c r="D295" s="105"/>
      <c r="E295" s="105"/>
      <c r="F295" s="115"/>
      <c r="G295" s="115"/>
    </row>
    <row r="296" spans="2:7" ht="15.75" x14ac:dyDescent="0.25">
      <c r="B296" s="105" t="s">
        <v>366</v>
      </c>
      <c r="C296" s="105"/>
      <c r="D296" s="105"/>
      <c r="E296" s="105"/>
      <c r="F296" s="115"/>
      <c r="G296" s="115"/>
    </row>
    <row r="297" spans="2:7" ht="15.75" x14ac:dyDescent="0.25">
      <c r="B297" s="105" t="s">
        <v>367</v>
      </c>
      <c r="C297" s="105"/>
      <c r="D297" s="105"/>
      <c r="E297" s="105"/>
      <c r="F297" s="115"/>
      <c r="G297" s="115"/>
    </row>
    <row r="298" spans="2:7" ht="15.75" x14ac:dyDescent="0.25">
      <c r="B298" s="105" t="s">
        <v>368</v>
      </c>
      <c r="C298" s="105"/>
      <c r="D298" s="105"/>
      <c r="E298" s="105"/>
      <c r="F298" s="115"/>
      <c r="G298" s="115"/>
    </row>
    <row r="299" spans="2:7" ht="15.75" x14ac:dyDescent="0.25">
      <c r="B299" s="105" t="s">
        <v>369</v>
      </c>
      <c r="C299" s="105"/>
      <c r="D299" s="105"/>
      <c r="E299" s="105"/>
      <c r="F299" s="115"/>
      <c r="G299" s="115"/>
    </row>
    <row r="300" spans="2:7" ht="15.75" x14ac:dyDescent="0.25">
      <c r="B300" s="105" t="s">
        <v>370</v>
      </c>
      <c r="C300" s="105"/>
      <c r="D300" s="105"/>
      <c r="E300" s="105"/>
      <c r="F300" s="115"/>
      <c r="G300" s="115"/>
    </row>
    <row r="301" spans="2:7" ht="15.75" x14ac:dyDescent="0.25">
      <c r="B301" s="105" t="s">
        <v>371</v>
      </c>
      <c r="C301" s="105"/>
      <c r="D301" s="105"/>
      <c r="E301" s="105"/>
      <c r="F301" s="115"/>
      <c r="G301" s="115"/>
    </row>
    <row r="302" spans="2:7" ht="15.75" x14ac:dyDescent="0.25">
      <c r="B302" s="105" t="s">
        <v>372</v>
      </c>
      <c r="C302" s="105"/>
      <c r="D302" s="105"/>
      <c r="E302" s="105"/>
      <c r="F302" s="115"/>
      <c r="G302" s="115"/>
    </row>
    <row r="303" spans="2:7" ht="15.75" x14ac:dyDescent="0.25">
      <c r="B303" s="105" t="s">
        <v>373</v>
      </c>
      <c r="C303" s="105"/>
      <c r="D303" s="105"/>
      <c r="E303" s="105"/>
      <c r="F303" s="115"/>
      <c r="G303" s="115"/>
    </row>
    <row r="304" spans="2:7" ht="15.75" x14ac:dyDescent="0.25">
      <c r="B304" s="105" t="s">
        <v>374</v>
      </c>
      <c r="C304" s="105"/>
      <c r="D304" s="105"/>
      <c r="E304" s="105"/>
      <c r="F304" s="115"/>
      <c r="G304" s="115"/>
    </row>
    <row r="305" spans="2:7" ht="15.75" x14ac:dyDescent="0.25">
      <c r="B305" s="105" t="s">
        <v>375</v>
      </c>
      <c r="C305" s="105"/>
      <c r="D305" s="105"/>
      <c r="E305" s="105"/>
      <c r="F305" s="115"/>
      <c r="G305" s="115"/>
    </row>
    <row r="306" spans="2:7" ht="15.75" x14ac:dyDescent="0.25">
      <c r="B306" s="105" t="s">
        <v>376</v>
      </c>
      <c r="C306" s="105"/>
      <c r="D306" s="105"/>
      <c r="E306" s="105"/>
      <c r="F306" s="115"/>
      <c r="G306" s="115"/>
    </row>
    <row r="307" spans="2:7" ht="15.75" x14ac:dyDescent="0.25">
      <c r="B307" s="105" t="s">
        <v>377</v>
      </c>
      <c r="C307" s="105"/>
      <c r="D307" s="105"/>
      <c r="E307" s="105"/>
      <c r="F307" s="115"/>
      <c r="G307" s="115"/>
    </row>
    <row r="308" spans="2:7" ht="15.75" x14ac:dyDescent="0.25">
      <c r="B308" s="105" t="s">
        <v>378</v>
      </c>
      <c r="C308" s="105"/>
      <c r="D308" s="105"/>
      <c r="E308" s="105"/>
      <c r="F308" s="115"/>
      <c r="G308" s="115"/>
    </row>
    <row r="309" spans="2:7" ht="15.75" x14ac:dyDescent="0.25">
      <c r="B309" s="105" t="s">
        <v>379</v>
      </c>
      <c r="C309" s="105"/>
      <c r="D309" s="105"/>
      <c r="E309" s="105"/>
      <c r="F309" s="115"/>
      <c r="G309" s="115"/>
    </row>
    <row r="310" spans="2:7" ht="15.75" x14ac:dyDescent="0.25">
      <c r="B310" s="105" t="s">
        <v>380</v>
      </c>
      <c r="C310" s="105"/>
      <c r="D310" s="105"/>
      <c r="E310" s="105"/>
      <c r="F310" s="115"/>
      <c r="G310" s="115"/>
    </row>
    <row r="311" spans="2:7" ht="15.75" x14ac:dyDescent="0.25">
      <c r="B311" s="105" t="s">
        <v>381</v>
      </c>
      <c r="C311" s="105"/>
      <c r="D311" s="105"/>
      <c r="E311" s="105"/>
      <c r="F311" s="115"/>
      <c r="G311" s="115"/>
    </row>
    <row r="312" spans="2:7" ht="15.75" x14ac:dyDescent="0.25">
      <c r="B312" s="105" t="s">
        <v>382</v>
      </c>
      <c r="C312" s="105"/>
      <c r="D312" s="105"/>
      <c r="E312" s="105"/>
      <c r="F312" s="115"/>
      <c r="G312" s="115"/>
    </row>
    <row r="313" spans="2:7" ht="15.75" x14ac:dyDescent="0.25">
      <c r="B313" s="105" t="s">
        <v>383</v>
      </c>
      <c r="C313" s="105"/>
      <c r="D313" s="105"/>
      <c r="E313" s="105"/>
      <c r="F313" s="115"/>
      <c r="G313" s="115"/>
    </row>
    <row r="314" spans="2:7" ht="15.75" x14ac:dyDescent="0.25">
      <c r="B314" s="105" t="s">
        <v>384</v>
      </c>
      <c r="C314" s="105"/>
      <c r="D314" s="105"/>
      <c r="E314" s="105"/>
      <c r="F314" s="115"/>
      <c r="G314" s="115"/>
    </row>
    <row r="315" spans="2:7" ht="15.75" x14ac:dyDescent="0.25">
      <c r="B315" s="105" t="s">
        <v>385</v>
      </c>
      <c r="C315" s="105"/>
      <c r="D315" s="105"/>
      <c r="E315" s="105"/>
      <c r="F315" s="115"/>
      <c r="G315" s="115"/>
    </row>
    <row r="316" spans="2:7" ht="15.75" x14ac:dyDescent="0.25">
      <c r="B316" s="105" t="s">
        <v>386</v>
      </c>
      <c r="C316" s="105"/>
      <c r="D316" s="105"/>
      <c r="E316" s="105"/>
      <c r="F316" s="115"/>
      <c r="G316" s="115"/>
    </row>
    <row r="317" spans="2:7" ht="15.75" x14ac:dyDescent="0.25">
      <c r="B317" s="105" t="s">
        <v>387</v>
      </c>
      <c r="C317" s="105"/>
      <c r="D317" s="105"/>
      <c r="E317" s="105"/>
      <c r="F317" s="115"/>
      <c r="G317" s="115"/>
    </row>
    <row r="318" spans="2:7" ht="15.75" x14ac:dyDescent="0.25">
      <c r="B318" s="105" t="s">
        <v>388</v>
      </c>
      <c r="C318" s="105"/>
      <c r="D318" s="105"/>
      <c r="E318" s="105"/>
      <c r="F318" s="115"/>
      <c r="G318" s="115"/>
    </row>
    <row r="319" spans="2:7" ht="15.75" x14ac:dyDescent="0.25">
      <c r="B319" s="105" t="s">
        <v>389</v>
      </c>
      <c r="C319" s="105"/>
      <c r="D319" s="105"/>
      <c r="E319" s="105"/>
      <c r="F319" s="115"/>
      <c r="G319" s="115"/>
    </row>
    <row r="320" spans="2:7" ht="15.75" x14ac:dyDescent="0.25">
      <c r="B320" s="105" t="s">
        <v>390</v>
      </c>
      <c r="C320" s="105"/>
      <c r="D320" s="105"/>
      <c r="E320" s="105"/>
      <c r="F320" s="115"/>
      <c r="G320" s="115"/>
    </row>
    <row r="321" spans="2:7" ht="15.75" x14ac:dyDescent="0.25">
      <c r="B321" s="105" t="s">
        <v>391</v>
      </c>
      <c r="C321" s="105"/>
      <c r="D321" s="105"/>
      <c r="E321" s="105"/>
      <c r="F321" s="115"/>
      <c r="G321" s="115"/>
    </row>
    <row r="322" spans="2:7" ht="15.75" x14ac:dyDescent="0.25">
      <c r="B322" s="105" t="s">
        <v>392</v>
      </c>
      <c r="C322" s="105"/>
      <c r="D322" s="105"/>
      <c r="E322" s="105"/>
      <c r="F322" s="115"/>
      <c r="G322" s="115"/>
    </row>
    <row r="323" spans="2:7" ht="15.75" x14ac:dyDescent="0.25">
      <c r="B323" s="105" t="s">
        <v>393</v>
      </c>
      <c r="C323" s="105"/>
      <c r="D323" s="105"/>
      <c r="E323" s="105"/>
      <c r="F323" s="115"/>
      <c r="G323" s="115"/>
    </row>
    <row r="324" spans="2:7" ht="15.75" x14ac:dyDescent="0.25">
      <c r="B324" s="105" t="s">
        <v>394</v>
      </c>
      <c r="C324" s="105"/>
      <c r="D324" s="105"/>
      <c r="E324" s="105"/>
      <c r="F324" s="115"/>
      <c r="G324" s="115"/>
    </row>
    <row r="325" spans="2:7" ht="15.75" x14ac:dyDescent="0.25">
      <c r="B325" s="105" t="s">
        <v>395</v>
      </c>
      <c r="C325" s="105"/>
      <c r="D325" s="105"/>
      <c r="E325" s="105"/>
      <c r="F325" s="115"/>
      <c r="G325" s="115"/>
    </row>
    <row r="326" spans="2:7" ht="15.75" x14ac:dyDescent="0.25">
      <c r="B326" s="105" t="s">
        <v>396</v>
      </c>
      <c r="C326" s="105"/>
      <c r="D326" s="105"/>
      <c r="E326" s="105"/>
      <c r="F326" s="115"/>
      <c r="G326" s="115"/>
    </row>
    <row r="327" spans="2:7" ht="15.75" x14ac:dyDescent="0.25">
      <c r="B327" s="105" t="s">
        <v>397</v>
      </c>
      <c r="C327" s="105"/>
      <c r="D327" s="105"/>
      <c r="E327" s="105"/>
      <c r="F327" s="115"/>
      <c r="G327" s="115"/>
    </row>
    <row r="328" spans="2:7" ht="15.75" x14ac:dyDescent="0.25">
      <c r="B328" s="105" t="s">
        <v>398</v>
      </c>
      <c r="C328" s="105"/>
      <c r="D328" s="105"/>
      <c r="E328" s="105"/>
      <c r="F328" s="115"/>
      <c r="G328" s="115"/>
    </row>
    <row r="329" spans="2:7" ht="15.75" x14ac:dyDescent="0.25">
      <c r="B329" s="105" t="s">
        <v>399</v>
      </c>
      <c r="C329" s="105"/>
      <c r="D329" s="105"/>
      <c r="E329" s="105"/>
      <c r="F329" s="115"/>
      <c r="G329" s="115"/>
    </row>
    <row r="330" spans="2:7" ht="15.75" x14ac:dyDescent="0.25">
      <c r="B330" s="105" t="s">
        <v>400</v>
      </c>
      <c r="C330" s="105"/>
      <c r="D330" s="105"/>
      <c r="E330" s="105"/>
      <c r="F330" s="115"/>
      <c r="G330" s="115"/>
    </row>
    <row r="331" spans="2:7" ht="15.75" x14ac:dyDescent="0.25">
      <c r="B331" s="105" t="s">
        <v>401</v>
      </c>
      <c r="C331" s="105"/>
      <c r="D331" s="105"/>
      <c r="E331" s="105"/>
      <c r="F331" s="115"/>
      <c r="G331" s="115"/>
    </row>
    <row r="332" spans="2:7" ht="15.75" x14ac:dyDescent="0.25">
      <c r="B332" s="105" t="s">
        <v>402</v>
      </c>
      <c r="C332" s="105"/>
      <c r="D332" s="105"/>
      <c r="E332" s="105"/>
      <c r="F332" s="115"/>
      <c r="G332" s="115"/>
    </row>
    <row r="333" spans="2:7" ht="15.75" x14ac:dyDescent="0.25">
      <c r="B333" s="105" t="s">
        <v>403</v>
      </c>
      <c r="C333" s="105"/>
      <c r="D333" s="105"/>
      <c r="E333" s="105"/>
      <c r="F333" s="115"/>
      <c r="G333" s="115"/>
    </row>
    <row r="334" spans="2:7" ht="15.75" x14ac:dyDescent="0.25">
      <c r="B334" s="105" t="s">
        <v>404</v>
      </c>
      <c r="C334" s="105"/>
      <c r="D334" s="105"/>
      <c r="E334" s="105"/>
      <c r="F334" s="115"/>
      <c r="G334" s="115"/>
    </row>
    <row r="335" spans="2:7" ht="15.75" x14ac:dyDescent="0.25">
      <c r="B335" s="105" t="s">
        <v>405</v>
      </c>
      <c r="C335" s="105"/>
      <c r="D335" s="105"/>
      <c r="E335" s="105"/>
      <c r="F335" s="115"/>
      <c r="G335" s="115"/>
    </row>
    <row r="336" spans="2:7" ht="15.75" x14ac:dyDescent="0.25">
      <c r="B336" s="105" t="s">
        <v>406</v>
      </c>
      <c r="C336" s="105"/>
      <c r="D336" s="105"/>
      <c r="E336" s="105"/>
      <c r="F336" s="115"/>
      <c r="G336" s="115"/>
    </row>
    <row r="337" spans="2:7" ht="15.75" x14ac:dyDescent="0.25">
      <c r="B337" s="105" t="s">
        <v>407</v>
      </c>
      <c r="C337" s="105"/>
      <c r="D337" s="105"/>
      <c r="E337" s="105"/>
      <c r="F337" s="115"/>
      <c r="G337" s="115"/>
    </row>
    <row r="338" spans="2:7" ht="15.75" x14ac:dyDescent="0.25">
      <c r="B338" s="105" t="s">
        <v>408</v>
      </c>
      <c r="C338" s="105"/>
      <c r="D338" s="105"/>
      <c r="E338" s="105"/>
      <c r="F338" s="115"/>
      <c r="G338" s="115"/>
    </row>
    <row r="339" spans="2:7" ht="15.75" x14ac:dyDescent="0.25">
      <c r="B339" s="105" t="s">
        <v>409</v>
      </c>
      <c r="C339" s="105"/>
      <c r="D339" s="105"/>
      <c r="E339" s="105"/>
      <c r="F339" s="115"/>
      <c r="G339" s="115"/>
    </row>
    <row r="340" spans="2:7" ht="15.75" x14ac:dyDescent="0.25">
      <c r="B340" s="105" t="s">
        <v>410</v>
      </c>
      <c r="C340" s="105"/>
      <c r="D340" s="105"/>
      <c r="E340" s="105"/>
      <c r="F340" s="115"/>
      <c r="G340" s="115"/>
    </row>
    <row r="341" spans="2:7" ht="15.75" x14ac:dyDescent="0.25">
      <c r="B341" s="105" t="s">
        <v>411</v>
      </c>
      <c r="C341" s="105"/>
      <c r="D341" s="105"/>
      <c r="E341" s="105"/>
      <c r="F341" s="115"/>
      <c r="G341" s="115"/>
    </row>
    <row r="342" spans="2:7" ht="15.75" x14ac:dyDescent="0.25">
      <c r="B342" s="105" t="s">
        <v>412</v>
      </c>
      <c r="C342" s="105"/>
      <c r="D342" s="105"/>
      <c r="E342" s="105"/>
      <c r="F342" s="115"/>
      <c r="G342" s="115"/>
    </row>
    <row r="343" spans="2:7" ht="15.75" x14ac:dyDescent="0.25">
      <c r="B343" s="105" t="s">
        <v>413</v>
      </c>
      <c r="C343" s="105"/>
      <c r="D343" s="105"/>
      <c r="E343" s="105"/>
      <c r="F343" s="115"/>
      <c r="G343" s="115"/>
    </row>
    <row r="344" spans="2:7" ht="15.75" x14ac:dyDescent="0.25">
      <c r="B344" s="105" t="s">
        <v>414</v>
      </c>
      <c r="C344" s="105"/>
      <c r="D344" s="105"/>
      <c r="E344" s="105"/>
      <c r="F344" s="115"/>
      <c r="G344" s="115"/>
    </row>
    <row r="345" spans="2:7" ht="15.75" x14ac:dyDescent="0.25">
      <c r="B345" s="105" t="s">
        <v>415</v>
      </c>
      <c r="C345" s="105"/>
      <c r="D345" s="105"/>
      <c r="E345" s="105"/>
      <c r="F345" s="115"/>
      <c r="G345" s="115"/>
    </row>
    <row r="346" spans="2:7" ht="15.75" x14ac:dyDescent="0.25">
      <c r="B346" s="105" t="s">
        <v>416</v>
      </c>
      <c r="C346" s="105"/>
      <c r="D346" s="105"/>
      <c r="E346" s="105"/>
      <c r="F346" s="115"/>
      <c r="G346" s="115"/>
    </row>
    <row r="347" spans="2:7" ht="15.75" x14ac:dyDescent="0.25">
      <c r="B347" s="105" t="s">
        <v>417</v>
      </c>
      <c r="C347" s="105"/>
      <c r="D347" s="105"/>
      <c r="E347" s="105"/>
      <c r="F347" s="115"/>
      <c r="G347" s="115"/>
    </row>
    <row r="348" spans="2:7" ht="15.75" x14ac:dyDescent="0.25">
      <c r="B348" s="105" t="s">
        <v>418</v>
      </c>
      <c r="C348" s="105"/>
      <c r="D348" s="105"/>
      <c r="E348" s="105"/>
      <c r="F348" s="115"/>
      <c r="G348" s="115"/>
    </row>
    <row r="349" spans="2:7" ht="15.75" x14ac:dyDescent="0.25">
      <c r="B349" s="105" t="s">
        <v>419</v>
      </c>
      <c r="C349" s="105"/>
      <c r="D349" s="105"/>
      <c r="E349" s="105"/>
      <c r="F349" s="115"/>
      <c r="G349" s="115"/>
    </row>
    <row r="350" spans="2:7" ht="15.75" x14ac:dyDescent="0.25">
      <c r="B350" s="105" t="s">
        <v>420</v>
      </c>
      <c r="C350" s="105"/>
      <c r="D350" s="105"/>
      <c r="E350" s="105"/>
      <c r="F350" s="115"/>
      <c r="G350" s="115"/>
    </row>
    <row r="351" spans="2:7" ht="15.75" x14ac:dyDescent="0.25">
      <c r="B351" s="105" t="s">
        <v>421</v>
      </c>
      <c r="C351" s="105"/>
      <c r="D351" s="105"/>
      <c r="E351" s="105"/>
      <c r="F351" s="115"/>
      <c r="G351" s="115"/>
    </row>
    <row r="352" spans="2:7" ht="15.75" x14ac:dyDescent="0.25">
      <c r="B352" s="105" t="s">
        <v>422</v>
      </c>
      <c r="C352" s="105"/>
      <c r="D352" s="105"/>
      <c r="E352" s="105"/>
      <c r="F352" s="115"/>
      <c r="G352" s="115"/>
    </row>
    <row r="353" spans="2:7" ht="15.75" x14ac:dyDescent="0.25">
      <c r="B353" s="105" t="s">
        <v>423</v>
      </c>
      <c r="C353" s="105"/>
      <c r="D353" s="105"/>
      <c r="E353" s="105"/>
      <c r="F353" s="115"/>
      <c r="G353" s="115"/>
    </row>
    <row r="354" spans="2:7" ht="15.75" x14ac:dyDescent="0.25">
      <c r="B354" s="105" t="s">
        <v>424</v>
      </c>
      <c r="C354" s="105"/>
      <c r="D354" s="105"/>
      <c r="E354" s="105"/>
      <c r="F354" s="115"/>
      <c r="G354" s="115"/>
    </row>
    <row r="355" spans="2:7" ht="15.75" x14ac:dyDescent="0.25">
      <c r="B355" s="105" t="s">
        <v>425</v>
      </c>
      <c r="C355" s="105"/>
      <c r="D355" s="105"/>
      <c r="E355" s="105"/>
      <c r="F355" s="115"/>
      <c r="G355" s="115"/>
    </row>
    <row r="356" spans="2:7" ht="15.75" x14ac:dyDescent="0.25">
      <c r="B356" s="105" t="s">
        <v>426</v>
      </c>
      <c r="C356" s="105"/>
      <c r="D356" s="105"/>
      <c r="E356" s="105"/>
      <c r="F356" s="115"/>
      <c r="G356" s="115"/>
    </row>
    <row r="357" spans="2:7" ht="15.75" x14ac:dyDescent="0.25">
      <c r="B357" s="105" t="s">
        <v>427</v>
      </c>
      <c r="C357" s="105"/>
      <c r="D357" s="105"/>
      <c r="E357" s="105"/>
      <c r="F357" s="115"/>
      <c r="G357" s="115"/>
    </row>
    <row r="358" spans="2:7" ht="15.75" x14ac:dyDescent="0.25">
      <c r="B358" s="105" t="s">
        <v>428</v>
      </c>
      <c r="C358" s="105"/>
      <c r="D358" s="105"/>
      <c r="E358" s="105"/>
      <c r="F358" s="115"/>
      <c r="G358" s="115"/>
    </row>
    <row r="359" spans="2:7" ht="15.75" x14ac:dyDescent="0.25">
      <c r="B359" s="105" t="s">
        <v>429</v>
      </c>
      <c r="C359" s="105"/>
      <c r="D359" s="105"/>
      <c r="E359" s="105"/>
      <c r="F359" s="115"/>
      <c r="G359" s="115"/>
    </row>
    <row r="360" spans="2:7" ht="15.75" x14ac:dyDescent="0.25">
      <c r="B360" s="105" t="s">
        <v>430</v>
      </c>
      <c r="C360" s="105"/>
      <c r="D360" s="105"/>
      <c r="E360" s="105"/>
      <c r="F360" s="115"/>
      <c r="G360" s="115"/>
    </row>
    <row r="361" spans="2:7" ht="15.75" x14ac:dyDescent="0.25">
      <c r="B361" s="105" t="s">
        <v>431</v>
      </c>
      <c r="C361" s="105"/>
      <c r="D361" s="105"/>
      <c r="E361" s="105"/>
      <c r="F361" s="115"/>
      <c r="G361" s="115"/>
    </row>
    <row r="362" spans="2:7" ht="15.75" x14ac:dyDescent="0.25">
      <c r="B362" s="105" t="s">
        <v>432</v>
      </c>
      <c r="C362" s="105"/>
      <c r="D362" s="105"/>
      <c r="E362" s="105"/>
      <c r="F362" s="115"/>
      <c r="G362" s="115"/>
    </row>
    <row r="363" spans="2:7" ht="15.75" x14ac:dyDescent="0.25">
      <c r="B363" s="105" t="s">
        <v>433</v>
      </c>
      <c r="C363" s="105"/>
      <c r="D363" s="105"/>
      <c r="E363" s="105"/>
      <c r="F363" s="115"/>
      <c r="G363" s="115"/>
    </row>
    <row r="364" spans="2:7" ht="15.75" x14ac:dyDescent="0.25">
      <c r="B364" s="105" t="s">
        <v>434</v>
      </c>
      <c r="C364" s="105"/>
      <c r="D364" s="105"/>
      <c r="E364" s="105"/>
      <c r="F364" s="115"/>
      <c r="G364" s="115"/>
    </row>
    <row r="365" spans="2:7" ht="15.75" x14ac:dyDescent="0.25">
      <c r="B365" s="105" t="s">
        <v>435</v>
      </c>
      <c r="C365" s="105"/>
      <c r="D365" s="105"/>
      <c r="E365" s="105"/>
      <c r="F365" s="115"/>
      <c r="G365" s="115"/>
    </row>
    <row r="366" spans="2:7" ht="15.75" x14ac:dyDescent="0.25">
      <c r="B366" s="105" t="s">
        <v>436</v>
      </c>
      <c r="C366" s="105"/>
      <c r="D366" s="105"/>
      <c r="E366" s="105"/>
      <c r="F366" s="115"/>
      <c r="G366" s="115"/>
    </row>
    <row r="367" spans="2:7" ht="15.75" x14ac:dyDescent="0.25">
      <c r="B367" s="105" t="s">
        <v>437</v>
      </c>
      <c r="C367" s="105"/>
      <c r="D367" s="105"/>
      <c r="E367" s="105"/>
      <c r="F367" s="115"/>
      <c r="G367" s="115"/>
    </row>
    <row r="368" spans="2:7" ht="15.75" x14ac:dyDescent="0.25">
      <c r="B368" s="105" t="s">
        <v>438</v>
      </c>
      <c r="C368" s="105"/>
      <c r="D368" s="105"/>
      <c r="E368" s="105"/>
      <c r="F368" s="115"/>
      <c r="G368" s="115"/>
    </row>
    <row r="369" spans="2:7" ht="15.75" x14ac:dyDescent="0.25">
      <c r="B369" s="105" t="s">
        <v>439</v>
      </c>
      <c r="C369" s="105"/>
      <c r="D369" s="105"/>
      <c r="E369" s="105"/>
      <c r="F369" s="115"/>
      <c r="G369" s="115"/>
    </row>
    <row r="370" spans="2:7" ht="15.75" x14ac:dyDescent="0.25">
      <c r="B370" s="105" t="s">
        <v>440</v>
      </c>
      <c r="C370" s="105"/>
      <c r="D370" s="105"/>
      <c r="E370" s="105"/>
      <c r="F370" s="115"/>
      <c r="G370" s="115"/>
    </row>
    <row r="371" spans="2:7" ht="15.75" x14ac:dyDescent="0.25">
      <c r="B371" s="105" t="s">
        <v>441</v>
      </c>
      <c r="C371" s="105"/>
      <c r="D371" s="105"/>
      <c r="E371" s="105"/>
      <c r="F371" s="115"/>
      <c r="G371" s="115"/>
    </row>
    <row r="372" spans="2:7" ht="15.75" x14ac:dyDescent="0.25">
      <c r="B372" s="105" t="s">
        <v>442</v>
      </c>
      <c r="C372" s="105"/>
      <c r="D372" s="105"/>
      <c r="E372" s="105"/>
      <c r="F372" s="115"/>
      <c r="G372" s="115"/>
    </row>
    <row r="373" spans="2:7" ht="15.75" x14ac:dyDescent="0.25">
      <c r="B373" s="105" t="s">
        <v>443</v>
      </c>
      <c r="C373" s="105"/>
      <c r="D373" s="105"/>
      <c r="E373" s="105"/>
      <c r="F373" s="115"/>
      <c r="G373" s="115"/>
    </row>
    <row r="374" spans="2:7" ht="15.75" x14ac:dyDescent="0.25">
      <c r="B374" s="105" t="s">
        <v>444</v>
      </c>
      <c r="C374" s="105"/>
      <c r="D374" s="105"/>
      <c r="E374" s="105"/>
      <c r="F374" s="115"/>
      <c r="G374" s="115"/>
    </row>
    <row r="375" spans="2:7" ht="15.75" x14ac:dyDescent="0.25">
      <c r="B375" s="105" t="s">
        <v>445</v>
      </c>
      <c r="C375" s="105"/>
      <c r="D375" s="105"/>
      <c r="E375" s="105"/>
      <c r="F375" s="115"/>
      <c r="G375" s="115"/>
    </row>
    <row r="376" spans="2:7" ht="15.75" x14ac:dyDescent="0.25">
      <c r="B376" s="105" t="s">
        <v>446</v>
      </c>
      <c r="C376" s="105"/>
      <c r="D376" s="105"/>
      <c r="E376" s="105"/>
      <c r="F376" s="115"/>
      <c r="G376" s="115"/>
    </row>
    <row r="377" spans="2:7" ht="15.75" x14ac:dyDescent="0.25">
      <c r="B377" s="105" t="s">
        <v>447</v>
      </c>
      <c r="C377" s="105"/>
      <c r="D377" s="105"/>
      <c r="E377" s="105"/>
      <c r="F377" s="115"/>
      <c r="G377" s="115"/>
    </row>
    <row r="378" spans="2:7" ht="15.75" x14ac:dyDescent="0.25">
      <c r="B378" s="105" t="s">
        <v>448</v>
      </c>
      <c r="C378" s="105"/>
      <c r="D378" s="105"/>
      <c r="E378" s="105"/>
      <c r="F378" s="115"/>
      <c r="G378" s="115"/>
    </row>
    <row r="379" spans="2:7" ht="15.75" x14ac:dyDescent="0.25">
      <c r="B379" s="105" t="s">
        <v>449</v>
      </c>
      <c r="C379" s="105"/>
      <c r="D379" s="105"/>
      <c r="E379" s="105"/>
      <c r="F379" s="115"/>
      <c r="G379" s="115"/>
    </row>
    <row r="380" spans="2:7" ht="15.75" x14ac:dyDescent="0.25">
      <c r="B380" s="105" t="s">
        <v>450</v>
      </c>
      <c r="C380" s="105"/>
      <c r="D380" s="105"/>
      <c r="E380" s="105"/>
      <c r="F380" s="115"/>
      <c r="G380" s="115"/>
    </row>
    <row r="381" spans="2:7" ht="15.75" x14ac:dyDescent="0.25">
      <c r="B381" s="105" t="s">
        <v>451</v>
      </c>
      <c r="C381" s="105"/>
      <c r="D381" s="105"/>
      <c r="E381" s="105"/>
      <c r="F381" s="115"/>
      <c r="G381" s="115"/>
    </row>
    <row r="382" spans="2:7" ht="15.75" x14ac:dyDescent="0.25">
      <c r="B382" s="105" t="s">
        <v>452</v>
      </c>
      <c r="C382" s="105"/>
      <c r="D382" s="105"/>
      <c r="E382" s="105"/>
      <c r="F382" s="115"/>
      <c r="G382" s="115"/>
    </row>
    <row r="383" spans="2:7" ht="15.75" x14ac:dyDescent="0.25">
      <c r="B383" s="105" t="s">
        <v>453</v>
      </c>
      <c r="C383" s="105"/>
      <c r="D383" s="105"/>
      <c r="E383" s="105"/>
      <c r="F383" s="115"/>
      <c r="G383" s="115"/>
    </row>
    <row r="384" spans="2:7" ht="15.75" x14ac:dyDescent="0.25">
      <c r="B384" s="105" t="s">
        <v>454</v>
      </c>
      <c r="C384" s="105"/>
      <c r="D384" s="105"/>
      <c r="E384" s="105"/>
      <c r="F384" s="115"/>
      <c r="G384" s="115"/>
    </row>
    <row r="385" spans="2:7" ht="15.75" x14ac:dyDescent="0.25">
      <c r="B385" s="105" t="s">
        <v>455</v>
      </c>
      <c r="C385" s="105"/>
      <c r="D385" s="105"/>
      <c r="E385" s="105"/>
      <c r="F385" s="115"/>
      <c r="G385" s="115"/>
    </row>
    <row r="386" spans="2:7" ht="15.75" x14ac:dyDescent="0.25">
      <c r="B386" s="105" t="s">
        <v>456</v>
      </c>
      <c r="C386" s="105"/>
      <c r="D386" s="105"/>
      <c r="E386" s="105"/>
      <c r="F386" s="115"/>
      <c r="G386" s="115"/>
    </row>
    <row r="387" spans="2:7" ht="15.75" x14ac:dyDescent="0.25">
      <c r="B387" s="105" t="s">
        <v>457</v>
      </c>
      <c r="C387" s="105"/>
      <c r="D387" s="105"/>
      <c r="E387" s="105"/>
      <c r="F387" s="115"/>
      <c r="G387" s="115"/>
    </row>
    <row r="388" spans="2:7" ht="15.75" x14ac:dyDescent="0.25">
      <c r="B388" s="105" t="s">
        <v>458</v>
      </c>
      <c r="C388" s="105"/>
      <c r="D388" s="105"/>
      <c r="E388" s="105"/>
      <c r="F388" s="115"/>
      <c r="G388" s="115"/>
    </row>
    <row r="389" spans="2:7" ht="15.75" x14ac:dyDescent="0.25">
      <c r="B389" s="105" t="s">
        <v>459</v>
      </c>
      <c r="C389" s="105"/>
      <c r="D389" s="105"/>
      <c r="E389" s="105"/>
      <c r="F389" s="115"/>
      <c r="G389" s="115"/>
    </row>
    <row r="390" spans="2:7" ht="15.75" x14ac:dyDescent="0.25">
      <c r="B390" s="105" t="s">
        <v>460</v>
      </c>
      <c r="C390" s="105"/>
      <c r="D390" s="105"/>
      <c r="E390" s="105"/>
      <c r="F390" s="115"/>
      <c r="G390" s="115"/>
    </row>
    <row r="391" spans="2:7" ht="15.75" x14ac:dyDescent="0.25">
      <c r="B391" s="105" t="s">
        <v>461</v>
      </c>
      <c r="C391" s="105"/>
      <c r="D391" s="105"/>
      <c r="E391" s="105"/>
      <c r="F391" s="115"/>
      <c r="G391" s="115"/>
    </row>
    <row r="392" spans="2:7" ht="15.75" x14ac:dyDescent="0.25">
      <c r="B392" s="105" t="s">
        <v>462</v>
      </c>
      <c r="C392" s="105"/>
      <c r="D392" s="105"/>
      <c r="E392" s="105"/>
      <c r="F392" s="115"/>
      <c r="G392" s="115"/>
    </row>
    <row r="393" spans="2:7" ht="15.75" x14ac:dyDescent="0.25">
      <c r="B393" s="105" t="s">
        <v>463</v>
      </c>
      <c r="C393" s="105"/>
      <c r="D393" s="105"/>
      <c r="E393" s="105"/>
      <c r="F393" s="115"/>
      <c r="G393" s="115"/>
    </row>
    <row r="394" spans="2:7" ht="15.75" x14ac:dyDescent="0.25">
      <c r="B394" s="105" t="s">
        <v>464</v>
      </c>
      <c r="C394" s="105"/>
      <c r="D394" s="105"/>
      <c r="E394" s="105"/>
      <c r="F394" s="115"/>
      <c r="G394" s="115"/>
    </row>
    <row r="395" spans="2:7" ht="15.75" x14ac:dyDescent="0.25">
      <c r="B395" s="105" t="s">
        <v>465</v>
      </c>
      <c r="C395" s="105"/>
      <c r="D395" s="105"/>
      <c r="E395" s="105"/>
      <c r="F395" s="115"/>
      <c r="G395" s="115"/>
    </row>
    <row r="396" spans="2:7" ht="15.75" x14ac:dyDescent="0.25">
      <c r="B396" s="105" t="s">
        <v>466</v>
      </c>
      <c r="C396" s="105"/>
      <c r="D396" s="105"/>
      <c r="E396" s="105"/>
      <c r="F396" s="115"/>
      <c r="G396" s="115"/>
    </row>
    <row r="397" spans="2:7" ht="15.75" x14ac:dyDescent="0.25">
      <c r="B397" s="105" t="s">
        <v>467</v>
      </c>
      <c r="C397" s="105"/>
      <c r="D397" s="105"/>
      <c r="E397" s="105"/>
      <c r="F397" s="115"/>
      <c r="G397" s="115"/>
    </row>
    <row r="398" spans="2:7" ht="15.75" x14ac:dyDescent="0.25">
      <c r="B398" s="105" t="s">
        <v>468</v>
      </c>
      <c r="C398" s="105"/>
      <c r="D398" s="105"/>
      <c r="E398" s="105"/>
      <c r="F398" s="115"/>
      <c r="G398" s="115"/>
    </row>
    <row r="399" spans="2:7" ht="15.75" x14ac:dyDescent="0.25">
      <c r="B399" s="105" t="s">
        <v>469</v>
      </c>
      <c r="C399" s="105"/>
      <c r="D399" s="105"/>
      <c r="E399" s="105"/>
      <c r="F399" s="115"/>
      <c r="G399" s="115"/>
    </row>
    <row r="400" spans="2:7" ht="15.75" x14ac:dyDescent="0.25">
      <c r="B400" s="105" t="s">
        <v>470</v>
      </c>
      <c r="C400" s="105"/>
      <c r="D400" s="105"/>
      <c r="E400" s="105"/>
      <c r="F400" s="115"/>
      <c r="G400" s="115"/>
    </row>
    <row r="401" spans="2:7" ht="15.75" x14ac:dyDescent="0.25">
      <c r="B401" s="105" t="s">
        <v>471</v>
      </c>
      <c r="C401" s="105"/>
      <c r="D401" s="105"/>
      <c r="E401" s="105"/>
      <c r="F401" s="115"/>
      <c r="G401" s="115"/>
    </row>
    <row r="402" spans="2:7" ht="15.75" x14ac:dyDescent="0.25">
      <c r="B402" s="105" t="s">
        <v>472</v>
      </c>
      <c r="C402" s="105"/>
      <c r="D402" s="105"/>
      <c r="E402" s="105"/>
      <c r="F402" s="115"/>
      <c r="G402" s="115"/>
    </row>
    <row r="403" spans="2:7" ht="15.75" x14ac:dyDescent="0.25">
      <c r="B403" s="105" t="s">
        <v>473</v>
      </c>
      <c r="C403" s="105"/>
      <c r="D403" s="105"/>
      <c r="E403" s="105"/>
      <c r="F403" s="115"/>
      <c r="G403" s="115"/>
    </row>
    <row r="404" spans="2:7" ht="15.75" x14ac:dyDescent="0.25">
      <c r="B404" s="105" t="s">
        <v>474</v>
      </c>
      <c r="C404" s="105"/>
      <c r="D404" s="105"/>
      <c r="E404" s="105"/>
      <c r="F404" s="115"/>
      <c r="G404" s="115"/>
    </row>
    <row r="405" spans="2:7" ht="15.75" x14ac:dyDescent="0.25">
      <c r="B405" s="105" t="s">
        <v>475</v>
      </c>
      <c r="C405" s="105"/>
      <c r="D405" s="105"/>
      <c r="E405" s="105"/>
      <c r="F405" s="115"/>
      <c r="G405" s="115"/>
    </row>
    <row r="406" spans="2:7" ht="15.75" x14ac:dyDescent="0.25">
      <c r="B406" s="105" t="s">
        <v>476</v>
      </c>
      <c r="C406" s="105"/>
      <c r="D406" s="105"/>
      <c r="E406" s="105"/>
      <c r="F406" s="115"/>
      <c r="G406" s="115"/>
    </row>
    <row r="407" spans="2:7" ht="15.75" x14ac:dyDescent="0.25">
      <c r="B407" s="105" t="s">
        <v>477</v>
      </c>
      <c r="C407" s="105"/>
      <c r="D407" s="105"/>
      <c r="E407" s="105"/>
      <c r="F407" s="115"/>
      <c r="G407" s="115"/>
    </row>
    <row r="408" spans="2:7" ht="15.75" x14ac:dyDescent="0.25">
      <c r="B408" s="105" t="s">
        <v>478</v>
      </c>
      <c r="C408" s="105"/>
      <c r="D408" s="105"/>
      <c r="E408" s="105"/>
      <c r="F408" s="115"/>
      <c r="G408" s="115"/>
    </row>
    <row r="409" spans="2:7" ht="15.75" x14ac:dyDescent="0.25">
      <c r="B409" s="105" t="s">
        <v>479</v>
      </c>
      <c r="C409" s="105"/>
      <c r="D409" s="105"/>
      <c r="E409" s="105"/>
      <c r="F409" s="115"/>
      <c r="G409" s="115"/>
    </row>
    <row r="410" spans="2:7" ht="15.75" x14ac:dyDescent="0.25">
      <c r="B410" s="105" t="s">
        <v>480</v>
      </c>
      <c r="C410" s="105"/>
      <c r="D410" s="105"/>
      <c r="E410" s="105"/>
      <c r="F410" s="115"/>
      <c r="G410" s="115"/>
    </row>
    <row r="411" spans="2:7" ht="15.75" x14ac:dyDescent="0.25">
      <c r="B411" s="105" t="s">
        <v>481</v>
      </c>
      <c r="C411" s="105"/>
      <c r="D411" s="105"/>
      <c r="E411" s="105"/>
      <c r="F411" s="115"/>
      <c r="G411" s="115"/>
    </row>
    <row r="412" spans="2:7" ht="15.75" x14ac:dyDescent="0.25">
      <c r="B412" s="105" t="s">
        <v>482</v>
      </c>
      <c r="C412" s="105"/>
      <c r="D412" s="105"/>
      <c r="E412" s="105"/>
      <c r="F412" s="115"/>
      <c r="G412" s="115"/>
    </row>
    <row r="413" spans="2:7" ht="15.75" x14ac:dyDescent="0.25">
      <c r="B413" s="105" t="s">
        <v>483</v>
      </c>
      <c r="C413" s="105"/>
      <c r="D413" s="105"/>
      <c r="E413" s="105"/>
      <c r="F413" s="115"/>
      <c r="G413" s="115"/>
    </row>
    <row r="414" spans="2:7" ht="15.75" x14ac:dyDescent="0.25">
      <c r="B414" s="105" t="s">
        <v>484</v>
      </c>
      <c r="C414" s="105"/>
      <c r="D414" s="105"/>
      <c r="E414" s="105"/>
      <c r="F414" s="115"/>
      <c r="G414" s="115"/>
    </row>
    <row r="415" spans="2:7" ht="15.75" x14ac:dyDescent="0.25">
      <c r="B415" s="105" t="s">
        <v>485</v>
      </c>
      <c r="C415" s="105"/>
      <c r="D415" s="105"/>
      <c r="E415" s="105"/>
      <c r="F415" s="115"/>
      <c r="G415" s="115"/>
    </row>
    <row r="416" spans="2:7" ht="15.75" x14ac:dyDescent="0.25">
      <c r="B416" s="105" t="s">
        <v>486</v>
      </c>
      <c r="C416" s="105"/>
      <c r="D416" s="105"/>
      <c r="E416" s="105"/>
      <c r="F416" s="115"/>
      <c r="G416" s="115"/>
    </row>
    <row r="417" spans="2:7" ht="15.75" x14ac:dyDescent="0.25">
      <c r="B417" s="105" t="s">
        <v>487</v>
      </c>
      <c r="C417" s="105"/>
      <c r="D417" s="105"/>
      <c r="E417" s="105"/>
      <c r="F417" s="115"/>
      <c r="G417" s="115"/>
    </row>
    <row r="418" spans="2:7" ht="15.75" x14ac:dyDescent="0.25">
      <c r="B418" s="105" t="s">
        <v>488</v>
      </c>
      <c r="C418" s="105"/>
      <c r="D418" s="105"/>
      <c r="E418" s="105"/>
      <c r="F418" s="115"/>
      <c r="G418" s="115"/>
    </row>
    <row r="419" spans="2:7" ht="15.75" x14ac:dyDescent="0.25">
      <c r="B419" s="105" t="s">
        <v>489</v>
      </c>
      <c r="C419" s="105"/>
      <c r="D419" s="105"/>
      <c r="E419" s="105"/>
      <c r="F419" s="115"/>
      <c r="G419" s="115"/>
    </row>
    <row r="420" spans="2:7" ht="15.75" x14ac:dyDescent="0.25">
      <c r="B420" s="105" t="s">
        <v>490</v>
      </c>
      <c r="C420" s="105"/>
      <c r="D420" s="105"/>
      <c r="E420" s="105"/>
      <c r="F420" s="115"/>
      <c r="G420" s="115"/>
    </row>
    <row r="421" spans="2:7" ht="15.75" x14ac:dyDescent="0.25">
      <c r="B421" s="105" t="s">
        <v>491</v>
      </c>
      <c r="C421" s="105"/>
      <c r="D421" s="105"/>
      <c r="E421" s="105"/>
      <c r="F421" s="115"/>
      <c r="G421" s="115"/>
    </row>
    <row r="422" spans="2:7" ht="15.75" x14ac:dyDescent="0.25">
      <c r="B422" s="105" t="s">
        <v>492</v>
      </c>
      <c r="C422" s="105"/>
      <c r="D422" s="105"/>
      <c r="E422" s="105"/>
      <c r="F422" s="115"/>
      <c r="G422" s="115"/>
    </row>
    <row r="423" spans="2:7" ht="15.75" x14ac:dyDescent="0.25">
      <c r="B423" s="105" t="s">
        <v>493</v>
      </c>
      <c r="C423" s="105"/>
      <c r="D423" s="105"/>
      <c r="E423" s="105"/>
      <c r="F423" s="115"/>
      <c r="G423" s="115"/>
    </row>
    <row r="424" spans="2:7" ht="15.75" x14ac:dyDescent="0.25">
      <c r="B424" s="105" t="s">
        <v>494</v>
      </c>
      <c r="C424" s="105"/>
      <c r="D424" s="105"/>
      <c r="E424" s="105"/>
      <c r="F424" s="115"/>
      <c r="G424" s="115"/>
    </row>
    <row r="425" spans="2:7" ht="15.75" x14ac:dyDescent="0.25">
      <c r="B425" s="105" t="s">
        <v>495</v>
      </c>
      <c r="C425" s="105"/>
      <c r="D425" s="105"/>
      <c r="E425" s="105"/>
      <c r="F425" s="115"/>
      <c r="G425" s="115"/>
    </row>
    <row r="426" spans="2:7" ht="15.75" x14ac:dyDescent="0.25">
      <c r="B426" s="105" t="s">
        <v>496</v>
      </c>
      <c r="C426" s="105"/>
      <c r="D426" s="105"/>
      <c r="E426" s="105"/>
      <c r="F426" s="115"/>
      <c r="G426" s="115"/>
    </row>
    <row r="427" spans="2:7" ht="15.75" x14ac:dyDescent="0.25">
      <c r="B427" s="105" t="s">
        <v>497</v>
      </c>
      <c r="C427" s="105"/>
      <c r="D427" s="105"/>
      <c r="E427" s="105"/>
      <c r="F427" s="115"/>
      <c r="G427" s="115"/>
    </row>
    <row r="428" spans="2:7" ht="15.75" x14ac:dyDescent="0.25">
      <c r="B428" s="105" t="s">
        <v>498</v>
      </c>
      <c r="C428" s="105"/>
      <c r="D428" s="105"/>
      <c r="E428" s="105"/>
      <c r="F428" s="115"/>
      <c r="G428" s="115"/>
    </row>
    <row r="429" spans="2:7" ht="15.75" x14ac:dyDescent="0.25">
      <c r="B429" s="105" t="s">
        <v>499</v>
      </c>
      <c r="C429" s="105"/>
      <c r="D429" s="105"/>
      <c r="E429" s="105"/>
      <c r="F429" s="115"/>
      <c r="G429" s="115"/>
    </row>
    <row r="430" spans="2:7" ht="15.75" x14ac:dyDescent="0.25">
      <c r="B430" s="105" t="s">
        <v>500</v>
      </c>
      <c r="C430" s="105"/>
      <c r="D430" s="105"/>
      <c r="E430" s="105"/>
      <c r="F430" s="115"/>
      <c r="G430" s="115"/>
    </row>
    <row r="431" spans="2:7" ht="15.75" x14ac:dyDescent="0.25">
      <c r="B431" s="105" t="s">
        <v>501</v>
      </c>
      <c r="C431" s="105"/>
      <c r="D431" s="105"/>
      <c r="E431" s="105"/>
      <c r="F431" s="115"/>
      <c r="G431" s="115"/>
    </row>
    <row r="432" spans="2:7" ht="15.75" x14ac:dyDescent="0.25">
      <c r="B432" s="105" t="s">
        <v>502</v>
      </c>
      <c r="C432" s="105"/>
      <c r="D432" s="105"/>
      <c r="E432" s="105"/>
      <c r="F432" s="115"/>
      <c r="G432" s="115"/>
    </row>
    <row r="433" spans="2:7" ht="15.75" x14ac:dyDescent="0.25">
      <c r="B433" s="105" t="s">
        <v>503</v>
      </c>
      <c r="C433" s="105"/>
      <c r="D433" s="105"/>
      <c r="E433" s="105"/>
      <c r="F433" s="115"/>
      <c r="G433" s="115"/>
    </row>
    <row r="434" spans="2:7" ht="15.75" x14ac:dyDescent="0.25">
      <c r="B434" s="105" t="s">
        <v>504</v>
      </c>
      <c r="C434" s="105"/>
      <c r="D434" s="105"/>
      <c r="E434" s="105"/>
      <c r="F434" s="115"/>
      <c r="G434" s="115"/>
    </row>
    <row r="435" spans="2:7" ht="15.75" x14ac:dyDescent="0.25">
      <c r="B435" s="105" t="s">
        <v>505</v>
      </c>
      <c r="C435" s="105"/>
      <c r="D435" s="105"/>
      <c r="E435" s="105"/>
      <c r="F435" s="115"/>
      <c r="G435" s="115"/>
    </row>
    <row r="436" spans="2:7" ht="15.75" x14ac:dyDescent="0.25">
      <c r="B436" s="105" t="s">
        <v>506</v>
      </c>
      <c r="C436" s="105"/>
      <c r="D436" s="105"/>
      <c r="E436" s="105"/>
      <c r="F436" s="115"/>
      <c r="G436" s="115"/>
    </row>
    <row r="437" spans="2:7" ht="15.75" x14ac:dyDescent="0.25">
      <c r="B437" s="105" t="s">
        <v>507</v>
      </c>
      <c r="C437" s="105"/>
      <c r="D437" s="105"/>
      <c r="E437" s="105"/>
      <c r="F437" s="115"/>
      <c r="G437" s="115"/>
    </row>
    <row r="438" spans="2:7" ht="15.75" x14ac:dyDescent="0.25">
      <c r="B438" s="105" t="s">
        <v>508</v>
      </c>
      <c r="C438" s="105"/>
      <c r="D438" s="105"/>
      <c r="E438" s="105"/>
      <c r="F438" s="115"/>
      <c r="G438" s="115"/>
    </row>
    <row r="439" spans="2:7" ht="15.75" x14ac:dyDescent="0.25">
      <c r="B439" s="105" t="s">
        <v>509</v>
      </c>
      <c r="C439" s="105"/>
      <c r="D439" s="105"/>
      <c r="E439" s="105"/>
      <c r="F439" s="115"/>
      <c r="G439" s="115"/>
    </row>
    <row r="440" spans="2:7" ht="15.75" x14ac:dyDescent="0.25">
      <c r="B440" s="105" t="s">
        <v>510</v>
      </c>
      <c r="C440" s="105"/>
      <c r="D440" s="105"/>
      <c r="E440" s="105"/>
      <c r="F440" s="115"/>
      <c r="G440" s="115"/>
    </row>
    <row r="441" spans="2:7" ht="15.75" x14ac:dyDescent="0.25">
      <c r="B441" s="105" t="s">
        <v>511</v>
      </c>
      <c r="C441" s="105"/>
      <c r="D441" s="105"/>
      <c r="E441" s="105"/>
      <c r="F441" s="115"/>
      <c r="G441" s="115"/>
    </row>
    <row r="442" spans="2:7" ht="15.75" x14ac:dyDescent="0.25">
      <c r="B442" s="105" t="s">
        <v>512</v>
      </c>
      <c r="C442" s="105"/>
      <c r="D442" s="105"/>
      <c r="E442" s="105"/>
      <c r="F442" s="115"/>
      <c r="G442" s="115"/>
    </row>
    <row r="443" spans="2:7" ht="15.75" x14ac:dyDescent="0.25">
      <c r="B443" s="105" t="s">
        <v>513</v>
      </c>
      <c r="C443" s="105"/>
      <c r="D443" s="105"/>
      <c r="E443" s="105"/>
      <c r="F443" s="115"/>
      <c r="G443" s="115"/>
    </row>
    <row r="444" spans="2:7" ht="15.75" x14ac:dyDescent="0.25">
      <c r="B444" s="105" t="s">
        <v>514</v>
      </c>
      <c r="C444" s="105"/>
      <c r="D444" s="105"/>
      <c r="E444" s="105"/>
      <c r="F444" s="115"/>
      <c r="G444" s="115"/>
    </row>
    <row r="445" spans="2:7" ht="15.75" x14ac:dyDescent="0.25">
      <c r="B445" s="105" t="s">
        <v>515</v>
      </c>
      <c r="C445" s="105"/>
      <c r="D445" s="105"/>
      <c r="E445" s="105"/>
      <c r="F445" s="115"/>
      <c r="G445" s="115"/>
    </row>
    <row r="446" spans="2:7" ht="15.75" x14ac:dyDescent="0.25">
      <c r="B446" s="105" t="s">
        <v>516</v>
      </c>
      <c r="C446" s="105"/>
      <c r="D446" s="105"/>
      <c r="E446" s="105"/>
      <c r="F446" s="115"/>
      <c r="G446" s="115"/>
    </row>
    <row r="447" spans="2:7" ht="15.75" x14ac:dyDescent="0.25">
      <c r="B447" s="105" t="s">
        <v>517</v>
      </c>
      <c r="C447" s="105"/>
      <c r="D447" s="105"/>
      <c r="E447" s="105"/>
      <c r="F447" s="115"/>
      <c r="G447" s="115"/>
    </row>
    <row r="448" spans="2:7" ht="15.75" x14ac:dyDescent="0.25">
      <c r="B448" s="105" t="s">
        <v>518</v>
      </c>
      <c r="C448" s="105"/>
      <c r="D448" s="105"/>
      <c r="E448" s="105"/>
      <c r="F448" s="115"/>
      <c r="G448" s="115"/>
    </row>
    <row r="449" spans="2:7" ht="15.75" x14ac:dyDescent="0.25">
      <c r="B449" s="105" t="s">
        <v>519</v>
      </c>
      <c r="C449" s="105"/>
      <c r="D449" s="105"/>
      <c r="E449" s="105"/>
      <c r="F449" s="115"/>
      <c r="G449" s="115"/>
    </row>
    <row r="450" spans="2:7" ht="15.75" x14ac:dyDescent="0.25">
      <c r="B450" s="105" t="s">
        <v>520</v>
      </c>
      <c r="C450" s="105"/>
      <c r="D450" s="105"/>
      <c r="E450" s="105"/>
      <c r="F450" s="115"/>
      <c r="G450" s="115"/>
    </row>
    <row r="451" spans="2:7" ht="15.75" x14ac:dyDescent="0.25">
      <c r="B451" s="105" t="s">
        <v>521</v>
      </c>
      <c r="C451" s="105"/>
      <c r="D451" s="105"/>
      <c r="E451" s="105"/>
      <c r="F451" s="115"/>
      <c r="G451" s="115"/>
    </row>
    <row r="452" spans="2:7" ht="15.75" x14ac:dyDescent="0.25">
      <c r="B452" s="105" t="s">
        <v>522</v>
      </c>
      <c r="C452" s="105"/>
      <c r="D452" s="105"/>
      <c r="E452" s="105"/>
      <c r="F452" s="115"/>
      <c r="G452" s="115"/>
    </row>
    <row r="453" spans="2:7" ht="15.75" x14ac:dyDescent="0.25">
      <c r="B453" s="105" t="s">
        <v>523</v>
      </c>
      <c r="C453" s="105"/>
      <c r="D453" s="105"/>
      <c r="E453" s="105"/>
      <c r="F453" s="115"/>
      <c r="G453" s="115"/>
    </row>
    <row r="454" spans="2:7" ht="15.75" x14ac:dyDescent="0.25">
      <c r="B454" s="105" t="s">
        <v>524</v>
      </c>
      <c r="C454" s="105"/>
      <c r="D454" s="105"/>
      <c r="E454" s="105"/>
      <c r="F454" s="115"/>
      <c r="G454" s="115"/>
    </row>
    <row r="455" spans="2:7" ht="15.75" x14ac:dyDescent="0.25">
      <c r="B455" s="105" t="s">
        <v>525</v>
      </c>
      <c r="C455" s="105"/>
      <c r="D455" s="105"/>
      <c r="E455" s="105"/>
      <c r="F455" s="115"/>
      <c r="G455" s="115"/>
    </row>
    <row r="456" spans="2:7" ht="15.75" x14ac:dyDescent="0.25">
      <c r="B456" s="105" t="s">
        <v>526</v>
      </c>
      <c r="C456" s="105"/>
      <c r="D456" s="105"/>
      <c r="E456" s="105"/>
      <c r="F456" s="115"/>
      <c r="G456" s="115"/>
    </row>
    <row r="457" spans="2:7" ht="15.75" x14ac:dyDescent="0.25">
      <c r="B457" s="105" t="s">
        <v>527</v>
      </c>
      <c r="C457" s="105"/>
      <c r="D457" s="105"/>
      <c r="E457" s="105"/>
      <c r="F457" s="115"/>
      <c r="G457" s="115"/>
    </row>
    <row r="458" spans="2:7" ht="15.75" x14ac:dyDescent="0.25">
      <c r="B458" s="105" t="s">
        <v>528</v>
      </c>
      <c r="C458" s="105"/>
      <c r="D458" s="105"/>
      <c r="E458" s="105"/>
      <c r="F458" s="115"/>
      <c r="G458" s="115"/>
    </row>
    <row r="459" spans="2:7" ht="15.75" x14ac:dyDescent="0.25">
      <c r="B459" s="105" t="s">
        <v>529</v>
      </c>
      <c r="C459" s="105"/>
      <c r="D459" s="105"/>
      <c r="E459" s="105"/>
      <c r="F459" s="115"/>
      <c r="G459" s="115"/>
    </row>
    <row r="460" spans="2:7" ht="15.75" x14ac:dyDescent="0.25">
      <c r="B460" s="105" t="s">
        <v>530</v>
      </c>
      <c r="C460" s="105"/>
      <c r="D460" s="105"/>
      <c r="E460" s="105"/>
      <c r="F460" s="115"/>
      <c r="G460" s="115"/>
    </row>
    <row r="461" spans="2:7" ht="15.75" x14ac:dyDescent="0.25">
      <c r="B461" s="105" t="s">
        <v>531</v>
      </c>
      <c r="C461" s="105"/>
      <c r="D461" s="105"/>
      <c r="E461" s="105"/>
      <c r="F461" s="115"/>
      <c r="G461" s="115"/>
    </row>
    <row r="462" spans="2:7" ht="15.75" x14ac:dyDescent="0.25">
      <c r="B462" s="105" t="s">
        <v>532</v>
      </c>
      <c r="C462" s="105"/>
      <c r="D462" s="105"/>
      <c r="E462" s="105"/>
      <c r="F462" s="115"/>
      <c r="G462" s="115"/>
    </row>
    <row r="463" spans="2:7" ht="15.75" x14ac:dyDescent="0.25">
      <c r="B463" s="105" t="s">
        <v>533</v>
      </c>
      <c r="C463" s="105"/>
      <c r="D463" s="105"/>
      <c r="E463" s="105"/>
      <c r="F463" s="115"/>
      <c r="G463" s="115"/>
    </row>
    <row r="464" spans="2:7" ht="15.75" x14ac:dyDescent="0.25">
      <c r="B464" s="105" t="s">
        <v>534</v>
      </c>
      <c r="C464" s="105"/>
      <c r="D464" s="105"/>
      <c r="E464" s="105"/>
      <c r="F464" s="115"/>
      <c r="G464" s="115"/>
    </row>
    <row r="465" spans="2:7" ht="15.75" x14ac:dyDescent="0.25">
      <c r="B465" s="105" t="s">
        <v>535</v>
      </c>
      <c r="C465" s="105"/>
      <c r="D465" s="105"/>
      <c r="E465" s="105"/>
      <c r="F465" s="115"/>
      <c r="G465" s="115"/>
    </row>
    <row r="466" spans="2:7" ht="15.75" x14ac:dyDescent="0.25">
      <c r="B466" s="105" t="s">
        <v>536</v>
      </c>
      <c r="C466" s="105"/>
      <c r="D466" s="105"/>
      <c r="E466" s="105"/>
      <c r="F466" s="115"/>
      <c r="G466" s="115"/>
    </row>
    <row r="467" spans="2:7" ht="15.75" x14ac:dyDescent="0.25">
      <c r="B467" s="105" t="s">
        <v>537</v>
      </c>
      <c r="C467" s="105"/>
      <c r="D467" s="105"/>
      <c r="E467" s="105"/>
      <c r="F467" s="115"/>
      <c r="G467" s="115"/>
    </row>
    <row r="468" spans="2:7" ht="15.75" x14ac:dyDescent="0.25">
      <c r="B468" s="105" t="s">
        <v>538</v>
      </c>
      <c r="C468" s="105"/>
      <c r="D468" s="105"/>
      <c r="E468" s="105"/>
      <c r="F468" s="115"/>
      <c r="G468" s="115"/>
    </row>
    <row r="469" spans="2:7" ht="15.75" x14ac:dyDescent="0.25">
      <c r="B469" s="105" t="s">
        <v>539</v>
      </c>
      <c r="C469" s="105"/>
      <c r="D469" s="105"/>
      <c r="E469" s="105"/>
      <c r="F469" s="115"/>
      <c r="G469" s="115"/>
    </row>
    <row r="470" spans="2:7" ht="15.75" x14ac:dyDescent="0.25">
      <c r="B470" s="105" t="s">
        <v>540</v>
      </c>
      <c r="C470" s="105"/>
      <c r="D470" s="105"/>
      <c r="E470" s="105"/>
      <c r="F470" s="115"/>
      <c r="G470" s="115"/>
    </row>
    <row r="471" spans="2:7" ht="15.75" x14ac:dyDescent="0.25">
      <c r="B471" s="105" t="s">
        <v>541</v>
      </c>
      <c r="C471" s="105"/>
      <c r="D471" s="105"/>
      <c r="E471" s="105"/>
      <c r="F471" s="115"/>
      <c r="G471" s="115"/>
    </row>
    <row r="472" spans="2:7" ht="15.75" x14ac:dyDescent="0.25">
      <c r="B472" s="105" t="s">
        <v>542</v>
      </c>
      <c r="C472" s="105"/>
      <c r="D472" s="105"/>
      <c r="E472" s="105"/>
      <c r="F472" s="115"/>
      <c r="G472" s="115"/>
    </row>
    <row r="473" spans="2:7" ht="15.75" x14ac:dyDescent="0.25">
      <c r="B473" s="105" t="s">
        <v>543</v>
      </c>
      <c r="C473" s="105"/>
      <c r="D473" s="105"/>
      <c r="E473" s="105"/>
      <c r="F473" s="115"/>
      <c r="G473" s="115"/>
    </row>
    <row r="474" spans="2:7" ht="15.75" x14ac:dyDescent="0.25">
      <c r="B474" s="105" t="s">
        <v>544</v>
      </c>
      <c r="C474" s="105"/>
      <c r="D474" s="105"/>
      <c r="E474" s="105"/>
      <c r="F474" s="115"/>
      <c r="G474" s="115"/>
    </row>
    <row r="475" spans="2:7" ht="15.75" x14ac:dyDescent="0.25">
      <c r="B475" s="105" t="s">
        <v>545</v>
      </c>
      <c r="C475" s="105"/>
      <c r="D475" s="105"/>
      <c r="E475" s="105"/>
      <c r="F475" s="115"/>
      <c r="G475" s="115"/>
    </row>
    <row r="476" spans="2:7" ht="15.75" x14ac:dyDescent="0.25">
      <c r="B476" s="105" t="s">
        <v>546</v>
      </c>
      <c r="C476" s="105"/>
      <c r="D476" s="105"/>
      <c r="E476" s="105"/>
      <c r="F476" s="115"/>
      <c r="G476" s="115"/>
    </row>
    <row r="477" spans="2:7" ht="15.75" x14ac:dyDescent="0.25">
      <c r="B477" s="105" t="s">
        <v>547</v>
      </c>
      <c r="C477" s="105"/>
      <c r="D477" s="105"/>
      <c r="E477" s="105"/>
      <c r="F477" s="115"/>
      <c r="G477" s="115"/>
    </row>
    <row r="478" spans="2:7" ht="15.75" x14ac:dyDescent="0.25">
      <c r="B478" s="105" t="s">
        <v>548</v>
      </c>
      <c r="C478" s="105"/>
      <c r="D478" s="105"/>
      <c r="E478" s="105"/>
      <c r="F478" s="115"/>
      <c r="G478" s="115"/>
    </row>
    <row r="479" spans="2:7" ht="15.75" x14ac:dyDescent="0.25">
      <c r="B479" s="105" t="s">
        <v>549</v>
      </c>
      <c r="C479" s="105"/>
      <c r="D479" s="105"/>
      <c r="E479" s="105"/>
      <c r="F479" s="115"/>
      <c r="G479" s="115"/>
    </row>
    <row r="480" spans="2:7" ht="15.75" x14ac:dyDescent="0.25">
      <c r="B480" s="105" t="s">
        <v>550</v>
      </c>
      <c r="C480" s="105"/>
      <c r="D480" s="105"/>
      <c r="E480" s="105"/>
      <c r="F480" s="115"/>
      <c r="G480" s="115"/>
    </row>
    <row r="481" spans="2:7" ht="15.75" x14ac:dyDescent="0.25">
      <c r="B481" s="105" t="s">
        <v>551</v>
      </c>
      <c r="C481" s="105"/>
      <c r="D481" s="105"/>
      <c r="E481" s="105"/>
      <c r="F481" s="115"/>
      <c r="G481" s="115"/>
    </row>
    <row r="482" spans="2:7" ht="15.75" x14ac:dyDescent="0.25">
      <c r="B482" s="105" t="s">
        <v>552</v>
      </c>
      <c r="C482" s="105"/>
      <c r="D482" s="105"/>
      <c r="E482" s="105"/>
      <c r="F482" s="115"/>
      <c r="G482" s="115"/>
    </row>
    <row r="483" spans="2:7" ht="15.75" x14ac:dyDescent="0.25">
      <c r="B483" s="105" t="s">
        <v>553</v>
      </c>
      <c r="C483" s="105"/>
      <c r="D483" s="105"/>
      <c r="E483" s="105"/>
      <c r="F483" s="115"/>
      <c r="G483" s="115"/>
    </row>
    <row r="484" spans="2:7" ht="15.75" x14ac:dyDescent="0.25">
      <c r="B484" s="105" t="s">
        <v>554</v>
      </c>
      <c r="C484" s="105"/>
      <c r="D484" s="105"/>
      <c r="E484" s="105"/>
      <c r="F484" s="115"/>
      <c r="G484" s="115"/>
    </row>
    <row r="485" spans="2:7" ht="15.75" x14ac:dyDescent="0.25">
      <c r="B485" s="105" t="s">
        <v>555</v>
      </c>
      <c r="C485" s="105"/>
      <c r="D485" s="105"/>
      <c r="E485" s="105"/>
      <c r="F485" s="115"/>
      <c r="G485" s="115"/>
    </row>
    <row r="486" spans="2:7" ht="15.75" x14ac:dyDescent="0.25">
      <c r="B486" s="105" t="s">
        <v>556</v>
      </c>
      <c r="C486" s="105"/>
      <c r="D486" s="105"/>
      <c r="E486" s="105"/>
      <c r="F486" s="115"/>
      <c r="G486" s="115"/>
    </row>
    <row r="487" spans="2:7" ht="15.75" x14ac:dyDescent="0.25">
      <c r="B487" s="105" t="s">
        <v>557</v>
      </c>
      <c r="C487" s="105"/>
      <c r="D487" s="105"/>
      <c r="E487" s="105"/>
      <c r="F487" s="115"/>
      <c r="G487" s="115"/>
    </row>
    <row r="488" spans="2:7" ht="15.75" x14ac:dyDescent="0.25">
      <c r="B488" s="105" t="s">
        <v>558</v>
      </c>
      <c r="C488" s="105"/>
      <c r="D488" s="105"/>
      <c r="E488" s="105"/>
      <c r="F488" s="115"/>
      <c r="G488" s="115"/>
    </row>
    <row r="489" spans="2:7" ht="15.75" x14ac:dyDescent="0.25">
      <c r="B489" s="105" t="s">
        <v>559</v>
      </c>
      <c r="C489" s="105"/>
      <c r="D489" s="105"/>
      <c r="E489" s="105"/>
      <c r="F489" s="115"/>
      <c r="G489" s="115"/>
    </row>
    <row r="490" spans="2:7" ht="15.75" x14ac:dyDescent="0.25">
      <c r="B490" s="105" t="s">
        <v>560</v>
      </c>
      <c r="C490" s="105"/>
      <c r="D490" s="105"/>
      <c r="E490" s="105"/>
      <c r="F490" s="115"/>
      <c r="G490" s="115"/>
    </row>
    <row r="491" spans="2:7" ht="15.75" x14ac:dyDescent="0.25">
      <c r="B491" s="105" t="s">
        <v>561</v>
      </c>
      <c r="C491" s="105"/>
      <c r="D491" s="105"/>
      <c r="E491" s="105"/>
      <c r="F491" s="115"/>
      <c r="G491" s="115"/>
    </row>
    <row r="492" spans="2:7" ht="15.75" x14ac:dyDescent="0.25">
      <c r="B492" s="105" t="s">
        <v>562</v>
      </c>
      <c r="C492" s="105"/>
      <c r="D492" s="105"/>
      <c r="E492" s="105"/>
      <c r="F492" s="115"/>
      <c r="G492" s="115"/>
    </row>
    <row r="493" spans="2:7" ht="15.75" x14ac:dyDescent="0.25">
      <c r="B493" s="105" t="s">
        <v>563</v>
      </c>
      <c r="C493" s="105"/>
      <c r="D493" s="105"/>
      <c r="E493" s="105"/>
      <c r="F493" s="115"/>
      <c r="G493" s="115"/>
    </row>
    <row r="494" spans="2:7" ht="15.75" x14ac:dyDescent="0.25">
      <c r="B494" s="105" t="s">
        <v>564</v>
      </c>
      <c r="C494" s="105"/>
      <c r="D494" s="105"/>
      <c r="E494" s="105"/>
      <c r="F494" s="115"/>
      <c r="G494" s="115"/>
    </row>
    <row r="495" spans="2:7" ht="15.75" x14ac:dyDescent="0.25">
      <c r="B495" s="105" t="s">
        <v>565</v>
      </c>
      <c r="C495" s="105"/>
      <c r="D495" s="105"/>
      <c r="E495" s="105"/>
      <c r="F495" s="115"/>
      <c r="G495" s="115"/>
    </row>
    <row r="496" spans="2:7" ht="15.75" x14ac:dyDescent="0.25">
      <c r="B496" s="105" t="s">
        <v>566</v>
      </c>
      <c r="C496" s="105"/>
      <c r="D496" s="105"/>
      <c r="E496" s="105"/>
      <c r="F496" s="115"/>
      <c r="G496" s="115"/>
    </row>
    <row r="497" spans="2:7" ht="15.75" x14ac:dyDescent="0.25">
      <c r="B497" s="105" t="s">
        <v>567</v>
      </c>
      <c r="C497" s="105"/>
      <c r="D497" s="105"/>
      <c r="E497" s="105"/>
      <c r="F497" s="115"/>
      <c r="G497" s="115"/>
    </row>
    <row r="498" spans="2:7" ht="15.75" x14ac:dyDescent="0.25">
      <c r="B498" s="105" t="s">
        <v>568</v>
      </c>
      <c r="C498" s="105"/>
      <c r="D498" s="105"/>
      <c r="E498" s="105"/>
      <c r="F498" s="115"/>
      <c r="G498" s="115"/>
    </row>
    <row r="499" spans="2:7" ht="15.75" x14ac:dyDescent="0.25">
      <c r="B499" s="105" t="s">
        <v>569</v>
      </c>
      <c r="C499" s="105"/>
      <c r="D499" s="105"/>
      <c r="E499" s="105"/>
      <c r="F499" s="115"/>
      <c r="G499" s="115"/>
    </row>
    <row r="500" spans="2:7" ht="15.75" x14ac:dyDescent="0.25">
      <c r="B500" s="105" t="s">
        <v>570</v>
      </c>
      <c r="C500" s="105"/>
      <c r="D500" s="105"/>
      <c r="E500" s="105"/>
      <c r="F500" s="115"/>
      <c r="G500" s="115"/>
    </row>
    <row r="501" spans="2:7" ht="15.75" x14ac:dyDescent="0.25">
      <c r="B501" s="105" t="s">
        <v>571</v>
      </c>
      <c r="C501" s="105"/>
      <c r="D501" s="105"/>
      <c r="E501" s="105"/>
      <c r="F501" s="115"/>
      <c r="G501" s="115"/>
    </row>
    <row r="502" spans="2:7" ht="15.75" x14ac:dyDescent="0.25">
      <c r="B502" s="105" t="s">
        <v>572</v>
      </c>
      <c r="C502" s="105"/>
      <c r="D502" s="105"/>
      <c r="E502" s="105"/>
      <c r="F502" s="115"/>
      <c r="G502" s="115"/>
    </row>
    <row r="503" spans="2:7" ht="15.75" x14ac:dyDescent="0.25">
      <c r="B503" s="105" t="s">
        <v>573</v>
      </c>
      <c r="C503" s="105"/>
      <c r="D503" s="105"/>
      <c r="E503" s="105"/>
      <c r="F503" s="115"/>
      <c r="G503" s="115"/>
    </row>
    <row r="504" spans="2:7" ht="15.75" x14ac:dyDescent="0.25">
      <c r="B504" s="105" t="s">
        <v>574</v>
      </c>
      <c r="C504" s="105"/>
      <c r="D504" s="105"/>
      <c r="E504" s="105"/>
      <c r="F504" s="115"/>
      <c r="G504" s="115"/>
    </row>
    <row r="505" spans="2:7" ht="15.75" x14ac:dyDescent="0.25">
      <c r="B505" s="105" t="s">
        <v>575</v>
      </c>
      <c r="C505" s="105"/>
      <c r="D505" s="105"/>
      <c r="E505" s="105"/>
      <c r="F505" s="115"/>
      <c r="G505" s="115"/>
    </row>
    <row r="506" spans="2:7" ht="15.75" x14ac:dyDescent="0.25">
      <c r="B506" s="105" t="s">
        <v>576</v>
      </c>
      <c r="C506" s="105"/>
      <c r="D506" s="105"/>
      <c r="E506" s="105"/>
      <c r="F506" s="115"/>
      <c r="G506" s="115"/>
    </row>
    <row r="507" spans="2:7" ht="15.75" x14ac:dyDescent="0.25">
      <c r="B507" s="105" t="s">
        <v>577</v>
      </c>
      <c r="C507" s="105"/>
      <c r="D507" s="105"/>
      <c r="E507" s="105"/>
      <c r="F507" s="115"/>
      <c r="G507" s="115"/>
    </row>
    <row r="508" spans="2:7" ht="15.75" x14ac:dyDescent="0.25">
      <c r="B508" s="105" t="s">
        <v>578</v>
      </c>
      <c r="C508" s="105"/>
      <c r="D508" s="105"/>
      <c r="E508" s="105"/>
      <c r="F508" s="115"/>
      <c r="G508" s="115"/>
    </row>
    <row r="509" spans="2:7" ht="15.75" x14ac:dyDescent="0.25">
      <c r="B509" s="105" t="s">
        <v>579</v>
      </c>
      <c r="C509" s="105"/>
      <c r="D509" s="105"/>
      <c r="E509" s="105"/>
      <c r="F509" s="115"/>
      <c r="G509" s="115"/>
    </row>
    <row r="510" spans="2:7" ht="15.75" x14ac:dyDescent="0.25">
      <c r="B510" s="105" t="s">
        <v>580</v>
      </c>
      <c r="C510" s="105"/>
      <c r="D510" s="105"/>
      <c r="E510" s="105"/>
      <c r="F510" s="115"/>
      <c r="G510" s="115"/>
    </row>
    <row r="511" spans="2:7" ht="15.75" x14ac:dyDescent="0.25">
      <c r="B511" s="105" t="s">
        <v>581</v>
      </c>
      <c r="C511" s="105"/>
      <c r="D511" s="105"/>
      <c r="E511" s="105"/>
      <c r="F511" s="115"/>
      <c r="G511" s="115"/>
    </row>
    <row r="512" spans="2:7" ht="15.75" x14ac:dyDescent="0.25">
      <c r="B512" s="105" t="s">
        <v>582</v>
      </c>
      <c r="C512" s="105"/>
      <c r="D512" s="105"/>
      <c r="E512" s="105"/>
      <c r="F512" s="115"/>
      <c r="G512" s="115"/>
    </row>
    <row r="513" spans="2:7" ht="15.75" x14ac:dyDescent="0.25">
      <c r="B513" s="105" t="s">
        <v>583</v>
      </c>
      <c r="C513" s="105"/>
      <c r="D513" s="105"/>
      <c r="E513" s="105"/>
      <c r="F513" s="115"/>
      <c r="G513" s="115"/>
    </row>
    <row r="514" spans="2:7" ht="15.75" x14ac:dyDescent="0.25">
      <c r="B514" s="105" t="s">
        <v>584</v>
      </c>
      <c r="C514" s="105"/>
      <c r="D514" s="105"/>
      <c r="E514" s="105"/>
      <c r="F514" s="115"/>
      <c r="G514" s="115"/>
    </row>
    <row r="515" spans="2:7" ht="15.75" x14ac:dyDescent="0.25">
      <c r="B515" s="105" t="s">
        <v>585</v>
      </c>
      <c r="C515" s="105"/>
      <c r="D515" s="105"/>
      <c r="E515" s="105"/>
      <c r="F515" s="115"/>
      <c r="G515" s="115"/>
    </row>
    <row r="516" spans="2:7" ht="15.75" x14ac:dyDescent="0.25">
      <c r="B516" s="105" t="s">
        <v>586</v>
      </c>
      <c r="C516" s="105"/>
      <c r="D516" s="105"/>
      <c r="E516" s="105"/>
      <c r="F516" s="115"/>
      <c r="G516" s="115"/>
    </row>
    <row r="517" spans="2:7" ht="15.75" x14ac:dyDescent="0.25">
      <c r="B517" s="105" t="s">
        <v>587</v>
      </c>
      <c r="C517" s="105"/>
      <c r="D517" s="105"/>
      <c r="E517" s="105"/>
      <c r="F517" s="115"/>
      <c r="G517" s="115"/>
    </row>
    <row r="518" spans="2:7" ht="15.75" x14ac:dyDescent="0.25">
      <c r="B518" s="105" t="s">
        <v>588</v>
      </c>
      <c r="C518" s="105"/>
      <c r="D518" s="105"/>
      <c r="E518" s="105"/>
      <c r="F518" s="115"/>
      <c r="G518" s="115"/>
    </row>
    <row r="519" spans="2:7" ht="15.75" x14ac:dyDescent="0.25">
      <c r="B519" s="105" t="s">
        <v>589</v>
      </c>
      <c r="C519" s="105"/>
      <c r="D519" s="105"/>
      <c r="E519" s="105"/>
      <c r="F519" s="115"/>
      <c r="G519" s="115"/>
    </row>
    <row r="520" spans="2:7" ht="15.75" x14ac:dyDescent="0.25">
      <c r="B520" s="105" t="s">
        <v>590</v>
      </c>
      <c r="C520" s="105"/>
      <c r="D520" s="105"/>
      <c r="E520" s="105"/>
      <c r="F520" s="115"/>
      <c r="G520" s="115"/>
    </row>
    <row r="521" spans="2:7" ht="15.75" x14ac:dyDescent="0.25">
      <c r="B521" s="105" t="s">
        <v>591</v>
      </c>
      <c r="C521" s="105"/>
      <c r="D521" s="105"/>
      <c r="E521" s="105"/>
      <c r="F521" s="115"/>
      <c r="G521" s="115"/>
    </row>
    <row r="522" spans="2:7" ht="15.75" x14ac:dyDescent="0.25">
      <c r="B522" s="105" t="s">
        <v>592</v>
      </c>
      <c r="C522" s="105"/>
      <c r="D522" s="105"/>
      <c r="E522" s="105"/>
      <c r="F522" s="115"/>
      <c r="G522" s="115"/>
    </row>
    <row r="523" spans="2:7" ht="15.75" x14ac:dyDescent="0.25">
      <c r="B523" s="105" t="s">
        <v>593</v>
      </c>
      <c r="C523" s="105"/>
      <c r="D523" s="105"/>
      <c r="E523" s="105"/>
      <c r="F523" s="115"/>
      <c r="G523" s="115"/>
    </row>
    <row r="524" spans="2:7" ht="15.75" x14ac:dyDescent="0.25">
      <c r="B524" s="105" t="s">
        <v>594</v>
      </c>
      <c r="C524" s="105"/>
      <c r="D524" s="105"/>
      <c r="E524" s="105"/>
      <c r="F524" s="115"/>
      <c r="G524" s="115"/>
    </row>
    <row r="525" spans="2:7" ht="15.75" x14ac:dyDescent="0.25">
      <c r="B525" s="105" t="s">
        <v>595</v>
      </c>
      <c r="C525" s="105"/>
      <c r="D525" s="105"/>
      <c r="E525" s="105"/>
      <c r="F525" s="115"/>
      <c r="G525" s="115"/>
    </row>
    <row r="526" spans="2:7" ht="15.75" x14ac:dyDescent="0.25">
      <c r="B526" s="105" t="s">
        <v>596</v>
      </c>
      <c r="C526" s="105"/>
      <c r="D526" s="105"/>
      <c r="E526" s="105"/>
      <c r="F526" s="115"/>
      <c r="G526" s="115"/>
    </row>
    <row r="527" spans="2:7" ht="15.75" x14ac:dyDescent="0.25">
      <c r="B527" s="105" t="s">
        <v>597</v>
      </c>
      <c r="C527" s="105"/>
      <c r="D527" s="105"/>
      <c r="E527" s="105"/>
      <c r="F527" s="115"/>
      <c r="G527" s="115"/>
    </row>
    <row r="528" spans="2:7" ht="15.75" x14ac:dyDescent="0.25">
      <c r="B528" s="105" t="s">
        <v>598</v>
      </c>
      <c r="C528" s="105"/>
      <c r="D528" s="105"/>
      <c r="E528" s="105"/>
      <c r="F528" s="115"/>
      <c r="G528" s="115"/>
    </row>
    <row r="529" spans="2:7" ht="15.75" x14ac:dyDescent="0.25">
      <c r="B529" s="105" t="s">
        <v>599</v>
      </c>
      <c r="C529" s="105"/>
      <c r="D529" s="105"/>
      <c r="E529" s="105"/>
      <c r="F529" s="115"/>
      <c r="G529" s="115"/>
    </row>
    <row r="530" spans="2:7" ht="15.75" x14ac:dyDescent="0.25">
      <c r="B530" s="105" t="s">
        <v>600</v>
      </c>
      <c r="C530" s="105"/>
      <c r="D530" s="105"/>
      <c r="E530" s="105"/>
      <c r="F530" s="115"/>
      <c r="G530" s="115"/>
    </row>
    <row r="531" spans="2:7" ht="15.75" x14ac:dyDescent="0.25">
      <c r="B531" s="105" t="s">
        <v>601</v>
      </c>
      <c r="C531" s="105"/>
      <c r="D531" s="105"/>
      <c r="E531" s="105"/>
      <c r="F531" s="115"/>
      <c r="G531" s="115"/>
    </row>
    <row r="532" spans="2:7" ht="15.75" x14ac:dyDescent="0.25">
      <c r="B532" s="105" t="s">
        <v>602</v>
      </c>
      <c r="C532" s="105"/>
      <c r="D532" s="105"/>
      <c r="E532" s="105"/>
      <c r="F532" s="115"/>
      <c r="G532" s="115"/>
    </row>
    <row r="533" spans="2:7" ht="15.75" x14ac:dyDescent="0.25">
      <c r="B533" s="105" t="s">
        <v>603</v>
      </c>
      <c r="C533" s="105"/>
      <c r="D533" s="105"/>
      <c r="E533" s="105"/>
      <c r="F533" s="115"/>
      <c r="G533" s="115"/>
    </row>
    <row r="534" spans="2:7" ht="15.75" x14ac:dyDescent="0.25">
      <c r="B534" s="105" t="s">
        <v>604</v>
      </c>
      <c r="C534" s="105"/>
      <c r="D534" s="105"/>
      <c r="E534" s="105"/>
      <c r="F534" s="115"/>
      <c r="G534" s="115"/>
    </row>
    <row r="535" spans="2:7" ht="15.75" x14ac:dyDescent="0.25">
      <c r="B535" s="105" t="s">
        <v>605</v>
      </c>
      <c r="C535" s="105"/>
      <c r="D535" s="105"/>
      <c r="E535" s="105"/>
      <c r="F535" s="115"/>
      <c r="G535" s="115"/>
    </row>
    <row r="536" spans="2:7" ht="15.75" x14ac:dyDescent="0.25">
      <c r="B536" s="105" t="s">
        <v>606</v>
      </c>
      <c r="C536" s="105"/>
      <c r="D536" s="105"/>
      <c r="E536" s="105"/>
      <c r="F536" s="115"/>
      <c r="G536" s="115"/>
    </row>
    <row r="537" spans="2:7" ht="15.75" x14ac:dyDescent="0.25">
      <c r="B537" s="105" t="s">
        <v>607</v>
      </c>
      <c r="C537" s="105"/>
      <c r="D537" s="105"/>
      <c r="E537" s="105"/>
      <c r="F537" s="115"/>
      <c r="G537" s="115"/>
    </row>
    <row r="538" spans="2:7" ht="15.75" x14ac:dyDescent="0.25">
      <c r="B538" s="105" t="s">
        <v>608</v>
      </c>
      <c r="C538" s="105"/>
      <c r="D538" s="105"/>
      <c r="E538" s="105"/>
      <c r="F538" s="115"/>
      <c r="G538" s="115"/>
    </row>
    <row r="539" spans="2:7" ht="15.75" x14ac:dyDescent="0.25">
      <c r="B539" s="105" t="s">
        <v>609</v>
      </c>
      <c r="C539" s="105"/>
      <c r="D539" s="105"/>
      <c r="E539" s="105"/>
      <c r="F539" s="115"/>
      <c r="G539" s="115"/>
    </row>
    <row r="540" spans="2:7" ht="15.75" x14ac:dyDescent="0.25">
      <c r="B540" s="105" t="s">
        <v>610</v>
      </c>
      <c r="C540" s="105"/>
      <c r="D540" s="105"/>
      <c r="E540" s="105"/>
      <c r="F540" s="115"/>
      <c r="G540" s="115"/>
    </row>
    <row r="541" spans="2:7" ht="15.75" x14ac:dyDescent="0.25">
      <c r="B541" s="105" t="s">
        <v>611</v>
      </c>
      <c r="C541" s="105"/>
      <c r="D541" s="105"/>
      <c r="E541" s="105"/>
      <c r="F541" s="115"/>
      <c r="G541" s="115"/>
    </row>
    <row r="542" spans="2:7" ht="15.75" x14ac:dyDescent="0.25">
      <c r="B542" s="105" t="s">
        <v>612</v>
      </c>
      <c r="C542" s="105"/>
      <c r="D542" s="105"/>
      <c r="E542" s="105"/>
      <c r="F542" s="115"/>
      <c r="G542" s="115"/>
    </row>
    <row r="543" spans="2:7" ht="15.75" x14ac:dyDescent="0.25">
      <c r="B543" s="105" t="s">
        <v>613</v>
      </c>
      <c r="C543" s="105"/>
      <c r="D543" s="105"/>
      <c r="E543" s="105"/>
      <c r="F543" s="115"/>
      <c r="G543" s="115"/>
    </row>
    <row r="544" spans="2:7" ht="15.75" x14ac:dyDescent="0.25">
      <c r="B544" s="105" t="s">
        <v>614</v>
      </c>
      <c r="C544" s="105"/>
      <c r="D544" s="105"/>
      <c r="E544" s="105"/>
      <c r="F544" s="115"/>
      <c r="G544" s="115"/>
    </row>
    <row r="545" spans="2:7" ht="15.75" x14ac:dyDescent="0.25">
      <c r="B545" s="105" t="s">
        <v>615</v>
      </c>
      <c r="C545" s="105"/>
      <c r="D545" s="105"/>
      <c r="E545" s="105"/>
      <c r="F545" s="115"/>
      <c r="G545" s="115"/>
    </row>
    <row r="546" spans="2:7" ht="15.75" x14ac:dyDescent="0.25">
      <c r="B546" s="105" t="s">
        <v>616</v>
      </c>
      <c r="C546" s="105"/>
      <c r="D546" s="105"/>
      <c r="E546" s="105"/>
      <c r="F546" s="115"/>
      <c r="G546" s="115"/>
    </row>
    <row r="547" spans="2:7" ht="15.75" x14ac:dyDescent="0.25">
      <c r="B547" s="105" t="s">
        <v>617</v>
      </c>
      <c r="C547" s="105"/>
      <c r="D547" s="105"/>
      <c r="E547" s="105"/>
      <c r="F547" s="115"/>
      <c r="G547" s="115"/>
    </row>
    <row r="548" spans="2:7" ht="15.75" x14ac:dyDescent="0.25">
      <c r="B548" s="105" t="s">
        <v>618</v>
      </c>
      <c r="C548" s="105"/>
      <c r="D548" s="105"/>
      <c r="E548" s="105"/>
      <c r="F548" s="115"/>
      <c r="G548" s="115"/>
    </row>
    <row r="549" spans="2:7" ht="15.75" x14ac:dyDescent="0.25">
      <c r="B549" s="105" t="s">
        <v>619</v>
      </c>
      <c r="C549" s="105"/>
      <c r="D549" s="105"/>
      <c r="E549" s="105"/>
      <c r="F549" s="115"/>
      <c r="G549" s="115"/>
    </row>
    <row r="550" spans="2:7" ht="15.75" x14ac:dyDescent="0.25">
      <c r="B550" s="105" t="s">
        <v>620</v>
      </c>
      <c r="C550" s="105"/>
      <c r="D550" s="105"/>
      <c r="E550" s="105"/>
      <c r="F550" s="115"/>
      <c r="G550" s="115"/>
    </row>
    <row r="551" spans="2:7" ht="15.75" x14ac:dyDescent="0.25">
      <c r="B551" s="105" t="s">
        <v>621</v>
      </c>
      <c r="C551" s="105"/>
      <c r="D551" s="105"/>
      <c r="E551" s="105"/>
      <c r="F551" s="115"/>
      <c r="G551" s="115"/>
    </row>
    <row r="552" spans="2:7" ht="15.75" x14ac:dyDescent="0.25">
      <c r="B552" s="105" t="s">
        <v>622</v>
      </c>
      <c r="C552" s="105"/>
      <c r="D552" s="105"/>
      <c r="E552" s="105"/>
      <c r="F552" s="115"/>
      <c r="G552" s="115"/>
    </row>
    <row r="553" spans="2:7" ht="15.75" x14ac:dyDescent="0.25">
      <c r="B553" s="105" t="s">
        <v>623</v>
      </c>
      <c r="C553" s="105"/>
      <c r="D553" s="105"/>
      <c r="E553" s="105"/>
      <c r="F553" s="115"/>
      <c r="G553" s="115"/>
    </row>
    <row r="554" spans="2:7" ht="15.75" x14ac:dyDescent="0.25">
      <c r="B554" s="105" t="s">
        <v>624</v>
      </c>
      <c r="C554" s="105"/>
      <c r="D554" s="105"/>
      <c r="E554" s="105"/>
      <c r="F554" s="115"/>
      <c r="G554" s="115"/>
    </row>
    <row r="555" spans="2:7" ht="15.75" x14ac:dyDescent="0.25">
      <c r="B555" s="105" t="s">
        <v>625</v>
      </c>
      <c r="C555" s="105"/>
      <c r="D555" s="105"/>
      <c r="E555" s="105"/>
      <c r="F555" s="115"/>
      <c r="G555" s="115"/>
    </row>
    <row r="556" spans="2:7" ht="15.75" x14ac:dyDescent="0.25">
      <c r="B556" s="105" t="s">
        <v>626</v>
      </c>
      <c r="C556" s="105"/>
      <c r="D556" s="105"/>
      <c r="E556" s="105"/>
      <c r="F556" s="115"/>
      <c r="G556" s="115"/>
    </row>
    <row r="557" spans="2:7" ht="15.75" x14ac:dyDescent="0.25">
      <c r="B557" s="105" t="s">
        <v>627</v>
      </c>
      <c r="C557" s="105"/>
      <c r="D557" s="105"/>
      <c r="E557" s="105"/>
      <c r="F557" s="115"/>
      <c r="G557" s="115"/>
    </row>
    <row r="558" spans="2:7" ht="15.75" x14ac:dyDescent="0.25">
      <c r="B558" s="105" t="s">
        <v>628</v>
      </c>
      <c r="C558" s="105"/>
      <c r="D558" s="105"/>
      <c r="E558" s="105"/>
      <c r="F558" s="115"/>
      <c r="G558" s="115"/>
    </row>
    <row r="559" spans="2:7" ht="15.75" x14ac:dyDescent="0.25">
      <c r="B559" s="105" t="s">
        <v>629</v>
      </c>
      <c r="C559" s="105"/>
      <c r="D559" s="105"/>
      <c r="E559" s="105"/>
      <c r="F559" s="115"/>
      <c r="G559" s="115"/>
    </row>
    <row r="560" spans="2:7" ht="15.75" x14ac:dyDescent="0.25">
      <c r="B560" s="105" t="s">
        <v>630</v>
      </c>
      <c r="C560" s="105"/>
      <c r="D560" s="105"/>
      <c r="E560" s="105"/>
      <c r="F560" s="115"/>
      <c r="G560" s="115"/>
    </row>
    <row r="561" spans="2:7" ht="15.75" x14ac:dyDescent="0.25">
      <c r="B561" s="105" t="s">
        <v>631</v>
      </c>
      <c r="C561" s="105"/>
      <c r="D561" s="105"/>
      <c r="E561" s="105"/>
      <c r="F561" s="115"/>
      <c r="G561" s="115"/>
    </row>
    <row r="562" spans="2:7" ht="15.75" x14ac:dyDescent="0.25">
      <c r="B562" s="105" t="s">
        <v>632</v>
      </c>
      <c r="C562" s="105"/>
      <c r="D562" s="105"/>
      <c r="E562" s="105"/>
      <c r="F562" s="115"/>
      <c r="G562" s="115"/>
    </row>
    <row r="563" spans="2:7" ht="15.75" x14ac:dyDescent="0.25">
      <c r="B563" s="105" t="s">
        <v>633</v>
      </c>
      <c r="C563" s="105"/>
      <c r="D563" s="105"/>
      <c r="E563" s="105"/>
      <c r="F563" s="115"/>
      <c r="G563" s="115"/>
    </row>
    <row r="564" spans="2:7" ht="15.75" x14ac:dyDescent="0.25">
      <c r="B564" s="105" t="s">
        <v>634</v>
      </c>
      <c r="C564" s="105"/>
      <c r="D564" s="105"/>
      <c r="E564" s="105"/>
      <c r="F564" s="115"/>
      <c r="G564" s="115"/>
    </row>
    <row r="565" spans="2:7" ht="15.75" x14ac:dyDescent="0.25">
      <c r="B565" s="105" t="s">
        <v>635</v>
      </c>
      <c r="C565" s="105"/>
      <c r="D565" s="105"/>
      <c r="E565" s="105"/>
      <c r="F565" s="115"/>
      <c r="G565" s="115"/>
    </row>
    <row r="566" spans="2:7" ht="15.75" x14ac:dyDescent="0.25">
      <c r="B566" s="105" t="s">
        <v>636</v>
      </c>
      <c r="C566" s="105"/>
      <c r="D566" s="105"/>
      <c r="E566" s="105"/>
      <c r="F566" s="115"/>
      <c r="G566" s="115"/>
    </row>
    <row r="567" spans="2:7" ht="15.75" x14ac:dyDescent="0.25">
      <c r="B567" s="105" t="s">
        <v>637</v>
      </c>
      <c r="C567" s="105"/>
      <c r="D567" s="105"/>
      <c r="E567" s="105"/>
      <c r="F567" s="115"/>
      <c r="G567" s="115"/>
    </row>
    <row r="568" spans="2:7" ht="15.75" x14ac:dyDescent="0.25">
      <c r="B568" s="105" t="s">
        <v>638</v>
      </c>
      <c r="C568" s="105"/>
      <c r="D568" s="105"/>
      <c r="E568" s="105"/>
      <c r="F568" s="115"/>
      <c r="G568" s="115"/>
    </row>
    <row r="569" spans="2:7" ht="15.75" x14ac:dyDescent="0.25">
      <c r="B569" s="105" t="s">
        <v>639</v>
      </c>
      <c r="C569" s="105"/>
      <c r="D569" s="105"/>
      <c r="E569" s="105"/>
      <c r="F569" s="115"/>
      <c r="G569" s="115"/>
    </row>
    <row r="570" spans="2:7" ht="15.75" x14ac:dyDescent="0.25">
      <c r="B570" s="105" t="s">
        <v>640</v>
      </c>
      <c r="C570" s="105"/>
      <c r="D570" s="105"/>
      <c r="E570" s="105"/>
      <c r="F570" s="115"/>
      <c r="G570" s="115"/>
    </row>
    <row r="571" spans="2:7" ht="15.75" x14ac:dyDescent="0.25">
      <c r="B571" s="105" t="s">
        <v>641</v>
      </c>
      <c r="C571" s="105"/>
      <c r="D571" s="105"/>
      <c r="E571" s="105"/>
      <c r="F571" s="115"/>
      <c r="G571" s="115"/>
    </row>
    <row r="572" spans="2:7" ht="15.75" x14ac:dyDescent="0.25">
      <c r="B572" s="105" t="s">
        <v>642</v>
      </c>
      <c r="C572" s="105"/>
      <c r="D572" s="105"/>
      <c r="E572" s="105"/>
      <c r="F572" s="115"/>
      <c r="G572" s="115"/>
    </row>
    <row r="573" spans="2:7" ht="15.75" x14ac:dyDescent="0.25">
      <c r="B573" s="105" t="s">
        <v>643</v>
      </c>
      <c r="C573" s="105"/>
      <c r="D573" s="105"/>
      <c r="E573" s="105"/>
      <c r="F573" s="115"/>
      <c r="G573" s="115"/>
    </row>
    <row r="574" spans="2:7" ht="15.75" x14ac:dyDescent="0.25">
      <c r="B574" s="105" t="s">
        <v>644</v>
      </c>
      <c r="C574" s="105"/>
      <c r="D574" s="105"/>
      <c r="E574" s="105"/>
      <c r="F574" s="115"/>
      <c r="G574" s="115"/>
    </row>
    <row r="575" spans="2:7" ht="15.75" x14ac:dyDescent="0.25">
      <c r="B575" s="105" t="s">
        <v>645</v>
      </c>
      <c r="C575" s="105"/>
      <c r="D575" s="105"/>
      <c r="E575" s="105"/>
      <c r="F575" s="115"/>
      <c r="G575" s="115"/>
    </row>
    <row r="576" spans="2:7" ht="15.75" x14ac:dyDescent="0.25">
      <c r="B576" s="105" t="s">
        <v>646</v>
      </c>
      <c r="C576" s="105"/>
      <c r="D576" s="105"/>
      <c r="E576" s="105"/>
      <c r="F576" s="115"/>
      <c r="G576" s="115"/>
    </row>
    <row r="577" spans="2:7" ht="15.75" x14ac:dyDescent="0.25">
      <c r="B577" s="105" t="s">
        <v>647</v>
      </c>
      <c r="C577" s="105"/>
      <c r="D577" s="105"/>
      <c r="E577" s="105"/>
      <c r="F577" s="115"/>
      <c r="G577" s="115"/>
    </row>
    <row r="578" spans="2:7" ht="15.75" x14ac:dyDescent="0.25">
      <c r="B578" s="105" t="s">
        <v>648</v>
      </c>
      <c r="C578" s="105"/>
      <c r="D578" s="105"/>
      <c r="E578" s="105"/>
      <c r="F578" s="115"/>
      <c r="G578" s="115"/>
    </row>
    <row r="579" spans="2:7" ht="15.75" x14ac:dyDescent="0.25">
      <c r="B579" s="105" t="s">
        <v>649</v>
      </c>
      <c r="C579" s="105"/>
      <c r="D579" s="105"/>
      <c r="E579" s="105"/>
      <c r="F579" s="115"/>
      <c r="G579" s="115"/>
    </row>
    <row r="580" spans="2:7" ht="15.75" x14ac:dyDescent="0.25">
      <c r="B580" s="105" t="s">
        <v>650</v>
      </c>
      <c r="C580" s="105"/>
      <c r="D580" s="105"/>
      <c r="E580" s="105"/>
      <c r="F580" s="115"/>
      <c r="G580" s="115"/>
    </row>
    <row r="581" spans="2:7" ht="15.75" x14ac:dyDescent="0.25">
      <c r="B581" s="105" t="s">
        <v>651</v>
      </c>
      <c r="C581" s="105"/>
      <c r="D581" s="105"/>
      <c r="E581" s="105"/>
      <c r="F581" s="115"/>
      <c r="G581" s="115"/>
    </row>
    <row r="582" spans="2:7" ht="15.75" x14ac:dyDescent="0.25">
      <c r="B582" s="105" t="s">
        <v>652</v>
      </c>
      <c r="C582" s="105"/>
      <c r="D582" s="105"/>
      <c r="E582" s="105"/>
      <c r="F582" s="115"/>
      <c r="G582" s="115"/>
    </row>
    <row r="583" spans="2:7" ht="15.75" x14ac:dyDescent="0.25">
      <c r="B583" s="105" t="s">
        <v>653</v>
      </c>
      <c r="C583" s="105"/>
      <c r="D583" s="105"/>
      <c r="E583" s="105"/>
      <c r="F583" s="115"/>
      <c r="G583" s="115"/>
    </row>
    <row r="584" spans="2:7" ht="15.75" x14ac:dyDescent="0.25">
      <c r="B584" s="105" t="s">
        <v>654</v>
      </c>
      <c r="C584" s="105"/>
      <c r="D584" s="105"/>
      <c r="E584" s="105"/>
      <c r="F584" s="115"/>
      <c r="G584" s="115"/>
    </row>
    <row r="585" spans="2:7" ht="15.75" x14ac:dyDescent="0.25">
      <c r="B585" s="105" t="s">
        <v>655</v>
      </c>
      <c r="C585" s="105"/>
      <c r="D585" s="105"/>
      <c r="E585" s="105"/>
      <c r="F585" s="115"/>
      <c r="G585" s="115"/>
    </row>
    <row r="586" spans="2:7" ht="15.75" x14ac:dyDescent="0.25">
      <c r="B586" s="105" t="s">
        <v>656</v>
      </c>
      <c r="C586" s="105"/>
      <c r="D586" s="105"/>
      <c r="E586" s="105"/>
      <c r="F586" s="115"/>
      <c r="G586" s="115"/>
    </row>
    <row r="587" spans="2:7" ht="15.75" x14ac:dyDescent="0.25">
      <c r="B587" s="105" t="s">
        <v>657</v>
      </c>
      <c r="C587" s="105"/>
      <c r="D587" s="105"/>
      <c r="E587" s="105"/>
      <c r="F587" s="115"/>
      <c r="G587" s="115"/>
    </row>
    <row r="588" spans="2:7" ht="15.75" x14ac:dyDescent="0.25">
      <c r="B588" s="105" t="s">
        <v>658</v>
      </c>
      <c r="C588" s="105"/>
      <c r="D588" s="105"/>
      <c r="E588" s="105"/>
      <c r="F588" s="115"/>
      <c r="G588" s="115"/>
    </row>
    <row r="589" spans="2:7" ht="15.75" x14ac:dyDescent="0.25">
      <c r="B589" s="105" t="s">
        <v>659</v>
      </c>
      <c r="C589" s="105"/>
      <c r="D589" s="105"/>
      <c r="E589" s="105"/>
      <c r="F589" s="115"/>
      <c r="G589" s="115"/>
    </row>
    <row r="590" spans="2:7" ht="15.75" x14ac:dyDescent="0.25">
      <c r="B590" s="105" t="s">
        <v>660</v>
      </c>
      <c r="C590" s="105"/>
      <c r="D590" s="105"/>
      <c r="E590" s="105"/>
      <c r="F590" s="115"/>
      <c r="G590" s="115"/>
    </row>
    <row r="591" spans="2:7" ht="15.75" x14ac:dyDescent="0.25">
      <c r="B591" s="105" t="s">
        <v>661</v>
      </c>
      <c r="C591" s="105"/>
      <c r="D591" s="105"/>
      <c r="E591" s="105"/>
      <c r="F591" s="115"/>
      <c r="G591" s="115"/>
    </row>
    <row r="592" spans="2:7" ht="15.75" x14ac:dyDescent="0.25">
      <c r="B592" s="105" t="s">
        <v>662</v>
      </c>
      <c r="C592" s="105"/>
      <c r="D592" s="105"/>
      <c r="E592" s="105"/>
      <c r="F592" s="115"/>
      <c r="G592" s="115"/>
    </row>
    <row r="593" spans="2:7" ht="15.75" x14ac:dyDescent="0.25">
      <c r="B593" s="105" t="s">
        <v>663</v>
      </c>
      <c r="C593" s="105"/>
      <c r="D593" s="105"/>
      <c r="E593" s="105"/>
      <c r="F593" s="115"/>
      <c r="G593" s="115"/>
    </row>
    <row r="594" spans="2:7" ht="15.75" x14ac:dyDescent="0.25">
      <c r="B594" s="105" t="s">
        <v>664</v>
      </c>
      <c r="C594" s="105"/>
      <c r="D594" s="105"/>
      <c r="E594" s="105"/>
      <c r="F594" s="115"/>
      <c r="G594" s="115"/>
    </row>
    <row r="595" spans="2:7" ht="15.75" x14ac:dyDescent="0.25">
      <c r="B595" s="105" t="s">
        <v>665</v>
      </c>
      <c r="C595" s="105"/>
      <c r="D595" s="105"/>
      <c r="E595" s="105"/>
      <c r="F595" s="115"/>
      <c r="G595" s="115"/>
    </row>
    <row r="596" spans="2:7" ht="15.75" x14ac:dyDescent="0.25">
      <c r="B596" s="105" t="s">
        <v>666</v>
      </c>
      <c r="C596" s="105"/>
      <c r="D596" s="105"/>
      <c r="E596" s="105"/>
      <c r="F596" s="115"/>
      <c r="G596" s="115"/>
    </row>
    <row r="597" spans="2:7" ht="15.75" x14ac:dyDescent="0.25">
      <c r="B597" s="105" t="s">
        <v>667</v>
      </c>
      <c r="C597" s="105"/>
      <c r="D597" s="105"/>
      <c r="E597" s="105"/>
      <c r="F597" s="115"/>
      <c r="G597" s="115"/>
    </row>
    <row r="598" spans="2:7" ht="15.75" x14ac:dyDescent="0.25">
      <c r="B598" s="105" t="s">
        <v>668</v>
      </c>
      <c r="C598" s="105"/>
      <c r="D598" s="105"/>
      <c r="E598" s="105"/>
      <c r="F598" s="115"/>
      <c r="G598" s="115"/>
    </row>
    <row r="599" spans="2:7" ht="15.75" x14ac:dyDescent="0.25">
      <c r="B599" s="105" t="s">
        <v>669</v>
      </c>
      <c r="C599" s="105"/>
      <c r="D599" s="105"/>
      <c r="E599" s="105"/>
      <c r="F599" s="115"/>
      <c r="G599" s="115"/>
    </row>
    <row r="600" spans="2:7" ht="15.75" x14ac:dyDescent="0.25">
      <c r="B600" s="105" t="s">
        <v>670</v>
      </c>
      <c r="C600" s="105"/>
      <c r="D600" s="105"/>
      <c r="E600" s="105"/>
      <c r="F600" s="115"/>
      <c r="G600" s="115"/>
    </row>
    <row r="601" spans="2:7" ht="15.75" x14ac:dyDescent="0.25">
      <c r="B601" s="105" t="s">
        <v>671</v>
      </c>
      <c r="C601" s="105"/>
      <c r="D601" s="105"/>
      <c r="E601" s="105"/>
      <c r="F601" s="115"/>
      <c r="G601" s="115"/>
    </row>
    <row r="602" spans="2:7" ht="15.75" x14ac:dyDescent="0.25">
      <c r="B602" s="105" t="s">
        <v>672</v>
      </c>
      <c r="C602" s="105"/>
      <c r="D602" s="105"/>
      <c r="E602" s="105"/>
      <c r="F602" s="115"/>
      <c r="G602" s="115"/>
    </row>
    <row r="603" spans="2:7" ht="15.75" x14ac:dyDescent="0.25">
      <c r="B603" s="105" t="s">
        <v>673</v>
      </c>
      <c r="C603" s="105"/>
      <c r="D603" s="105"/>
      <c r="E603" s="105"/>
      <c r="F603" s="115"/>
      <c r="G603" s="115"/>
    </row>
    <row r="604" spans="2:7" ht="15.75" x14ac:dyDescent="0.25">
      <c r="B604" s="105" t="s">
        <v>674</v>
      </c>
      <c r="C604" s="105"/>
      <c r="D604" s="105"/>
      <c r="E604" s="105"/>
      <c r="F604" s="115"/>
      <c r="G604" s="115"/>
    </row>
    <row r="605" spans="2:7" ht="15.75" x14ac:dyDescent="0.25">
      <c r="B605" s="105" t="s">
        <v>675</v>
      </c>
      <c r="C605" s="105"/>
      <c r="D605" s="105"/>
      <c r="E605" s="105"/>
      <c r="F605" s="115"/>
      <c r="G605" s="115"/>
    </row>
    <row r="606" spans="2:7" ht="15.75" x14ac:dyDescent="0.25">
      <c r="B606" s="105" t="s">
        <v>676</v>
      </c>
      <c r="C606" s="105"/>
      <c r="D606" s="105"/>
      <c r="E606" s="105"/>
      <c r="F606" s="115"/>
      <c r="G606" s="115"/>
    </row>
    <row r="607" spans="2:7" ht="15.75" x14ac:dyDescent="0.25">
      <c r="B607" s="105" t="s">
        <v>677</v>
      </c>
      <c r="C607" s="105"/>
      <c r="D607" s="105"/>
      <c r="E607" s="105"/>
      <c r="F607" s="115"/>
      <c r="G607" s="115"/>
    </row>
    <row r="608" spans="2:7" ht="15.75" x14ac:dyDescent="0.25">
      <c r="B608" s="105" t="s">
        <v>678</v>
      </c>
      <c r="C608" s="105"/>
      <c r="D608" s="105"/>
      <c r="E608" s="105"/>
      <c r="F608" s="115"/>
      <c r="G608" s="115"/>
    </row>
    <row r="609" spans="2:7" ht="15.75" x14ac:dyDescent="0.25">
      <c r="B609" s="105" t="s">
        <v>679</v>
      </c>
      <c r="C609" s="105"/>
      <c r="D609" s="105"/>
      <c r="E609" s="105"/>
      <c r="F609" s="115"/>
      <c r="G609" s="115"/>
    </row>
    <row r="610" spans="2:7" ht="15.75" x14ac:dyDescent="0.25">
      <c r="B610" s="105" t="s">
        <v>680</v>
      </c>
      <c r="C610" s="105"/>
      <c r="D610" s="105"/>
      <c r="E610" s="105"/>
      <c r="F610" s="115"/>
      <c r="G610" s="115"/>
    </row>
    <row r="611" spans="2:7" ht="15.75" x14ac:dyDescent="0.25">
      <c r="B611" s="105" t="s">
        <v>681</v>
      </c>
      <c r="C611" s="105"/>
      <c r="D611" s="105"/>
      <c r="E611" s="105"/>
      <c r="F611" s="115"/>
      <c r="G611" s="115"/>
    </row>
    <row r="612" spans="2:7" ht="15.75" x14ac:dyDescent="0.25">
      <c r="B612" s="105" t="s">
        <v>682</v>
      </c>
      <c r="C612" s="105"/>
      <c r="D612" s="105"/>
      <c r="E612" s="105"/>
      <c r="F612" s="115"/>
      <c r="G612" s="115"/>
    </row>
    <row r="613" spans="2:7" ht="15.75" x14ac:dyDescent="0.25">
      <c r="B613" s="105" t="s">
        <v>683</v>
      </c>
      <c r="C613" s="105"/>
      <c r="D613" s="105"/>
      <c r="E613" s="105"/>
      <c r="F613" s="115"/>
      <c r="G613" s="115"/>
    </row>
    <row r="614" spans="2:7" ht="15.75" x14ac:dyDescent="0.25">
      <c r="B614" s="105" t="s">
        <v>684</v>
      </c>
      <c r="C614" s="105"/>
      <c r="D614" s="105"/>
      <c r="E614" s="105"/>
      <c r="F614" s="115"/>
      <c r="G614" s="115"/>
    </row>
    <row r="615" spans="2:7" ht="15.75" x14ac:dyDescent="0.25">
      <c r="B615" s="105" t="s">
        <v>685</v>
      </c>
      <c r="C615" s="105"/>
      <c r="D615" s="105"/>
      <c r="E615" s="105"/>
      <c r="F615" s="115"/>
      <c r="G615" s="115"/>
    </row>
    <row r="616" spans="2:7" ht="15.75" x14ac:dyDescent="0.25">
      <c r="B616" s="105" t="s">
        <v>686</v>
      </c>
      <c r="C616" s="105"/>
      <c r="D616" s="105"/>
      <c r="E616" s="105"/>
      <c r="F616" s="115"/>
      <c r="G616" s="115"/>
    </row>
    <row r="617" spans="2:7" ht="15.75" x14ac:dyDescent="0.25">
      <c r="B617" s="105" t="s">
        <v>687</v>
      </c>
      <c r="C617" s="105"/>
      <c r="D617" s="105"/>
      <c r="E617" s="105"/>
      <c r="F617" s="115"/>
      <c r="G617" s="115"/>
    </row>
    <row r="618" spans="2:7" ht="15.75" x14ac:dyDescent="0.25">
      <c r="B618" s="105" t="s">
        <v>688</v>
      </c>
      <c r="C618" s="105"/>
      <c r="D618" s="105"/>
      <c r="E618" s="105"/>
      <c r="F618" s="115"/>
      <c r="G618" s="115"/>
    </row>
    <row r="619" spans="2:7" ht="15.75" x14ac:dyDescent="0.25">
      <c r="B619" s="105" t="s">
        <v>689</v>
      </c>
      <c r="C619" s="105"/>
      <c r="D619" s="105"/>
      <c r="E619" s="105"/>
      <c r="F619" s="115"/>
      <c r="G619" s="115"/>
    </row>
    <row r="620" spans="2:7" ht="15.75" x14ac:dyDescent="0.25">
      <c r="B620" s="105" t="s">
        <v>690</v>
      </c>
      <c r="C620" s="105"/>
      <c r="D620" s="105"/>
      <c r="E620" s="105"/>
      <c r="F620" s="115"/>
      <c r="G620" s="115"/>
    </row>
    <row r="621" spans="2:7" ht="15.75" x14ac:dyDescent="0.25">
      <c r="B621" s="105" t="s">
        <v>691</v>
      </c>
      <c r="C621" s="105"/>
      <c r="D621" s="105"/>
      <c r="E621" s="105"/>
      <c r="F621" s="115"/>
      <c r="G621" s="115"/>
    </row>
    <row r="622" spans="2:7" ht="15.75" x14ac:dyDescent="0.25">
      <c r="B622" s="105" t="s">
        <v>692</v>
      </c>
      <c r="C622" s="105"/>
      <c r="D622" s="105"/>
      <c r="E622" s="105"/>
      <c r="F622" s="115"/>
      <c r="G622" s="115"/>
    </row>
    <row r="623" spans="2:7" ht="15.75" x14ac:dyDescent="0.25">
      <c r="B623" s="105" t="s">
        <v>693</v>
      </c>
      <c r="C623" s="105"/>
      <c r="D623" s="105"/>
      <c r="E623" s="105"/>
      <c r="F623" s="115"/>
      <c r="G623" s="115"/>
    </row>
    <row r="624" spans="2:7" ht="15.75" x14ac:dyDescent="0.25">
      <c r="B624" s="105" t="s">
        <v>694</v>
      </c>
      <c r="C624" s="105"/>
      <c r="D624" s="105"/>
      <c r="E624" s="105"/>
      <c r="F624" s="115"/>
      <c r="G624" s="115"/>
    </row>
    <row r="625" spans="2:7" ht="15.75" x14ac:dyDescent="0.25">
      <c r="B625" s="105" t="s">
        <v>695</v>
      </c>
      <c r="C625" s="105"/>
      <c r="D625" s="105"/>
      <c r="E625" s="105"/>
      <c r="F625" s="115"/>
      <c r="G625" s="115"/>
    </row>
    <row r="626" spans="2:7" ht="15.75" x14ac:dyDescent="0.25">
      <c r="B626" s="105" t="s">
        <v>696</v>
      </c>
      <c r="C626" s="105"/>
      <c r="D626" s="105"/>
      <c r="E626" s="105"/>
      <c r="F626" s="115"/>
      <c r="G626" s="115"/>
    </row>
    <row r="627" spans="2:7" ht="15.75" x14ac:dyDescent="0.25">
      <c r="B627" s="105" t="s">
        <v>697</v>
      </c>
      <c r="C627" s="105"/>
      <c r="D627" s="105"/>
      <c r="E627" s="105"/>
      <c r="F627" s="115"/>
      <c r="G627" s="115"/>
    </row>
    <row r="628" spans="2:7" ht="15.75" x14ac:dyDescent="0.25">
      <c r="B628" s="105" t="s">
        <v>698</v>
      </c>
      <c r="C628" s="105"/>
      <c r="D628" s="105"/>
      <c r="E628" s="105"/>
      <c r="F628" s="115"/>
      <c r="G628" s="115"/>
    </row>
    <row r="629" spans="2:7" ht="15.75" x14ac:dyDescent="0.25">
      <c r="B629" s="105" t="s">
        <v>699</v>
      </c>
      <c r="C629" s="105"/>
      <c r="D629" s="105"/>
      <c r="E629" s="105"/>
      <c r="F629" s="115"/>
      <c r="G629" s="115"/>
    </row>
    <row r="630" spans="2:7" ht="15.75" x14ac:dyDescent="0.25">
      <c r="B630" s="105" t="s">
        <v>700</v>
      </c>
      <c r="C630" s="105"/>
      <c r="D630" s="105"/>
      <c r="E630" s="105"/>
      <c r="F630" s="115"/>
      <c r="G630" s="115"/>
    </row>
    <row r="631" spans="2:7" ht="15.75" x14ac:dyDescent="0.25">
      <c r="B631" s="105" t="s">
        <v>701</v>
      </c>
      <c r="C631" s="105"/>
      <c r="D631" s="105"/>
      <c r="E631" s="105"/>
      <c r="F631" s="115"/>
      <c r="G631" s="115"/>
    </row>
    <row r="632" spans="2:7" ht="15.75" x14ac:dyDescent="0.25">
      <c r="B632" s="105" t="s">
        <v>702</v>
      </c>
      <c r="C632" s="105"/>
      <c r="D632" s="105"/>
      <c r="E632" s="105"/>
      <c r="F632" s="115"/>
      <c r="G632" s="115"/>
    </row>
    <row r="633" spans="2:7" ht="15.75" x14ac:dyDescent="0.25">
      <c r="B633" s="105" t="s">
        <v>703</v>
      </c>
      <c r="C633" s="105"/>
      <c r="D633" s="105"/>
      <c r="E633" s="105"/>
      <c r="F633" s="115"/>
      <c r="G633" s="115"/>
    </row>
    <row r="634" spans="2:7" ht="15.75" x14ac:dyDescent="0.25">
      <c r="B634" s="105" t="s">
        <v>704</v>
      </c>
      <c r="C634" s="105"/>
      <c r="D634" s="105"/>
      <c r="E634" s="105"/>
      <c r="F634" s="115"/>
      <c r="G634" s="115"/>
    </row>
    <row r="635" spans="2:7" ht="15.75" x14ac:dyDescent="0.25">
      <c r="B635" s="105" t="s">
        <v>705</v>
      </c>
      <c r="C635" s="105"/>
      <c r="D635" s="105"/>
      <c r="E635" s="105"/>
      <c r="F635" s="115"/>
      <c r="G635" s="115"/>
    </row>
    <row r="636" spans="2:7" ht="15.75" x14ac:dyDescent="0.25">
      <c r="B636" s="105" t="s">
        <v>706</v>
      </c>
      <c r="C636" s="105"/>
      <c r="D636" s="105"/>
      <c r="E636" s="105"/>
      <c r="F636" s="115"/>
      <c r="G636" s="115"/>
    </row>
    <row r="637" spans="2:7" ht="15.75" x14ac:dyDescent="0.25">
      <c r="B637" s="105" t="s">
        <v>707</v>
      </c>
      <c r="C637" s="105"/>
      <c r="D637" s="105"/>
      <c r="E637" s="105"/>
      <c r="F637" s="115"/>
      <c r="G637" s="115"/>
    </row>
    <row r="638" spans="2:7" ht="15.75" x14ac:dyDescent="0.25">
      <c r="B638" s="105" t="s">
        <v>708</v>
      </c>
      <c r="C638" s="105"/>
      <c r="D638" s="105"/>
      <c r="E638" s="105"/>
      <c r="F638" s="115"/>
      <c r="G638" s="115"/>
    </row>
    <row r="639" spans="2:7" ht="15.75" x14ac:dyDescent="0.25">
      <c r="B639" s="105" t="s">
        <v>709</v>
      </c>
      <c r="C639" s="105"/>
      <c r="D639" s="105"/>
      <c r="E639" s="105"/>
      <c r="F639" s="115"/>
      <c r="G639" s="115"/>
    </row>
    <row r="640" spans="2:7" ht="15.75" x14ac:dyDescent="0.25">
      <c r="B640" s="105" t="s">
        <v>710</v>
      </c>
      <c r="C640" s="105"/>
      <c r="D640" s="105"/>
      <c r="E640" s="105"/>
      <c r="F640" s="115"/>
      <c r="G640" s="115"/>
    </row>
    <row r="641" spans="2:7" ht="15.75" x14ac:dyDescent="0.25">
      <c r="B641" s="105" t="s">
        <v>711</v>
      </c>
      <c r="C641" s="105"/>
      <c r="D641" s="105"/>
      <c r="E641" s="105"/>
      <c r="F641" s="115"/>
      <c r="G641" s="115"/>
    </row>
    <row r="642" spans="2:7" ht="15.75" x14ac:dyDescent="0.25">
      <c r="B642" s="105" t="s">
        <v>712</v>
      </c>
      <c r="C642" s="105"/>
      <c r="D642" s="105"/>
      <c r="E642" s="105"/>
      <c r="F642" s="115"/>
      <c r="G642" s="115"/>
    </row>
    <row r="643" spans="2:7" ht="15.75" x14ac:dyDescent="0.25">
      <c r="B643" s="105" t="s">
        <v>713</v>
      </c>
      <c r="C643" s="105"/>
      <c r="D643" s="105"/>
      <c r="E643" s="105"/>
      <c r="F643" s="115"/>
      <c r="G643" s="115"/>
    </row>
    <row r="644" spans="2:7" ht="15.75" x14ac:dyDescent="0.25">
      <c r="B644" s="105" t="s">
        <v>714</v>
      </c>
      <c r="C644" s="105"/>
      <c r="D644" s="105"/>
      <c r="E644" s="105"/>
      <c r="F644" s="115"/>
      <c r="G644" s="115"/>
    </row>
    <row r="645" spans="2:7" ht="15.75" x14ac:dyDescent="0.25">
      <c r="B645" s="105" t="s">
        <v>715</v>
      </c>
      <c r="C645" s="105"/>
      <c r="D645" s="105"/>
      <c r="E645" s="105"/>
      <c r="F645" s="115"/>
      <c r="G645" s="115"/>
    </row>
    <row r="646" spans="2:7" ht="15.75" x14ac:dyDescent="0.25">
      <c r="B646" s="105" t="s">
        <v>716</v>
      </c>
      <c r="C646" s="105"/>
      <c r="D646" s="105"/>
      <c r="E646" s="105"/>
      <c r="F646" s="115"/>
      <c r="G646" s="115"/>
    </row>
    <row r="647" spans="2:7" ht="15.75" x14ac:dyDescent="0.25">
      <c r="B647" s="105" t="s">
        <v>717</v>
      </c>
      <c r="C647" s="105"/>
      <c r="D647" s="105"/>
      <c r="E647" s="105"/>
      <c r="F647" s="115"/>
      <c r="G647" s="115"/>
    </row>
    <row r="648" spans="2:7" ht="15.75" x14ac:dyDescent="0.25">
      <c r="B648" s="105" t="s">
        <v>718</v>
      </c>
      <c r="C648" s="105"/>
      <c r="D648" s="105"/>
      <c r="E648" s="105"/>
      <c r="F648" s="115"/>
      <c r="G648" s="115"/>
    </row>
    <row r="649" spans="2:7" ht="15.75" x14ac:dyDescent="0.25">
      <c r="B649" s="105" t="s">
        <v>719</v>
      </c>
      <c r="C649" s="105"/>
      <c r="D649" s="105"/>
      <c r="E649" s="105"/>
      <c r="F649" s="115"/>
      <c r="G649" s="115"/>
    </row>
    <row r="650" spans="2:7" ht="15.75" x14ac:dyDescent="0.25">
      <c r="B650" s="105" t="s">
        <v>720</v>
      </c>
      <c r="C650" s="105"/>
      <c r="D650" s="105"/>
      <c r="E650" s="105"/>
      <c r="F650" s="115"/>
      <c r="G650" s="115"/>
    </row>
    <row r="651" spans="2:7" ht="15.75" x14ac:dyDescent="0.25">
      <c r="B651" s="105" t="s">
        <v>721</v>
      </c>
      <c r="C651" s="105"/>
      <c r="D651" s="105"/>
      <c r="E651" s="105"/>
      <c r="F651" s="115"/>
      <c r="G651" s="115"/>
    </row>
    <row r="652" spans="2:7" ht="15.75" x14ac:dyDescent="0.25">
      <c r="B652" s="105" t="s">
        <v>722</v>
      </c>
      <c r="C652" s="105"/>
      <c r="D652" s="105"/>
      <c r="E652" s="105"/>
      <c r="F652" s="115"/>
      <c r="G652" s="115"/>
    </row>
    <row r="653" spans="2:7" ht="15.75" x14ac:dyDescent="0.25">
      <c r="B653" s="105" t="s">
        <v>723</v>
      </c>
      <c r="C653" s="105"/>
      <c r="D653" s="105"/>
      <c r="E653" s="105"/>
      <c r="F653" s="115"/>
      <c r="G653" s="115"/>
    </row>
    <row r="654" spans="2:7" ht="15.75" x14ac:dyDescent="0.25">
      <c r="B654" s="105" t="s">
        <v>724</v>
      </c>
      <c r="C654" s="105"/>
      <c r="D654" s="105"/>
      <c r="E654" s="105"/>
      <c r="F654" s="115"/>
      <c r="G654" s="115"/>
    </row>
    <row r="655" spans="2:7" ht="15.75" x14ac:dyDescent="0.25">
      <c r="B655" s="105" t="s">
        <v>725</v>
      </c>
      <c r="C655" s="105"/>
      <c r="D655" s="105"/>
      <c r="E655" s="105"/>
      <c r="F655" s="115"/>
      <c r="G655" s="115"/>
    </row>
    <row r="656" spans="2:7" ht="15.75" x14ac:dyDescent="0.25">
      <c r="B656" s="105" t="s">
        <v>726</v>
      </c>
      <c r="C656" s="105"/>
      <c r="D656" s="105"/>
      <c r="E656" s="105"/>
      <c r="F656" s="115"/>
      <c r="G656" s="115"/>
    </row>
    <row r="657" spans="2:7" ht="15.75" x14ac:dyDescent="0.25">
      <c r="B657" s="105" t="s">
        <v>727</v>
      </c>
      <c r="C657" s="105"/>
      <c r="D657" s="105"/>
      <c r="E657" s="105"/>
      <c r="F657" s="115"/>
      <c r="G657" s="115"/>
    </row>
    <row r="658" spans="2:7" ht="15.75" x14ac:dyDescent="0.25">
      <c r="B658" s="105" t="s">
        <v>728</v>
      </c>
      <c r="C658" s="105"/>
      <c r="D658" s="105"/>
      <c r="E658" s="105"/>
      <c r="F658" s="115"/>
      <c r="G658" s="115"/>
    </row>
    <row r="659" spans="2:7" ht="15.75" x14ac:dyDescent="0.25">
      <c r="B659" s="105" t="s">
        <v>729</v>
      </c>
      <c r="C659" s="105"/>
      <c r="D659" s="105"/>
      <c r="E659" s="105"/>
      <c r="F659" s="115"/>
      <c r="G659" s="115"/>
    </row>
    <row r="660" spans="2:7" ht="15.75" x14ac:dyDescent="0.25">
      <c r="B660" s="105" t="s">
        <v>730</v>
      </c>
      <c r="C660" s="105"/>
      <c r="D660" s="105"/>
      <c r="E660" s="105"/>
      <c r="F660" s="115"/>
      <c r="G660" s="115"/>
    </row>
    <row r="661" spans="2:7" ht="15.75" x14ac:dyDescent="0.25">
      <c r="B661" s="105" t="s">
        <v>731</v>
      </c>
      <c r="C661" s="105"/>
      <c r="D661" s="105"/>
      <c r="E661" s="105"/>
      <c r="F661" s="115"/>
      <c r="G661" s="115"/>
    </row>
    <row r="662" spans="2:7" ht="15.75" x14ac:dyDescent="0.25">
      <c r="B662" s="105" t="s">
        <v>732</v>
      </c>
      <c r="C662" s="105"/>
      <c r="D662" s="105"/>
      <c r="E662" s="105"/>
      <c r="F662" s="115"/>
      <c r="G662" s="115"/>
    </row>
    <row r="663" spans="2:7" ht="15.75" x14ac:dyDescent="0.25">
      <c r="B663" s="105" t="s">
        <v>733</v>
      </c>
      <c r="C663" s="105"/>
      <c r="D663" s="105"/>
      <c r="E663" s="105"/>
      <c r="F663" s="115"/>
      <c r="G663" s="115"/>
    </row>
    <row r="664" spans="2:7" ht="15.75" x14ac:dyDescent="0.25">
      <c r="B664" s="105" t="s">
        <v>734</v>
      </c>
      <c r="C664" s="105"/>
      <c r="D664" s="105"/>
      <c r="E664" s="105"/>
      <c r="F664" s="115"/>
      <c r="G664" s="115"/>
    </row>
    <row r="665" spans="2:7" ht="15.75" x14ac:dyDescent="0.25">
      <c r="B665" s="105" t="s">
        <v>735</v>
      </c>
      <c r="C665" s="105"/>
      <c r="D665" s="105"/>
      <c r="E665" s="105"/>
      <c r="F665" s="115"/>
      <c r="G665" s="115"/>
    </row>
    <row r="666" spans="2:7" ht="15.75" x14ac:dyDescent="0.25">
      <c r="B666" s="105" t="s">
        <v>736</v>
      </c>
      <c r="C666" s="105"/>
      <c r="D666" s="105"/>
      <c r="E666" s="105"/>
      <c r="F666" s="115"/>
      <c r="G666" s="115"/>
    </row>
    <row r="667" spans="2:7" ht="15.75" x14ac:dyDescent="0.25">
      <c r="B667" s="105" t="s">
        <v>737</v>
      </c>
      <c r="C667" s="105"/>
      <c r="D667" s="105"/>
      <c r="E667" s="105"/>
      <c r="F667" s="115"/>
      <c r="G667" s="115"/>
    </row>
    <row r="668" spans="2:7" ht="15.75" x14ac:dyDescent="0.25">
      <c r="B668" s="105" t="s">
        <v>738</v>
      </c>
      <c r="C668" s="105"/>
      <c r="D668" s="105"/>
      <c r="E668" s="105"/>
      <c r="F668" s="115"/>
      <c r="G668" s="115"/>
    </row>
    <row r="669" spans="2:7" ht="15.75" x14ac:dyDescent="0.25">
      <c r="B669" s="105" t="s">
        <v>739</v>
      </c>
      <c r="C669" s="105"/>
      <c r="D669" s="105"/>
      <c r="E669" s="105"/>
      <c r="F669" s="115"/>
      <c r="G669" s="115"/>
    </row>
    <row r="670" spans="2:7" ht="15.75" x14ac:dyDescent="0.25">
      <c r="B670" s="105" t="s">
        <v>740</v>
      </c>
      <c r="C670" s="105"/>
      <c r="D670" s="105"/>
      <c r="E670" s="105"/>
      <c r="F670" s="115"/>
      <c r="G670" s="115"/>
    </row>
    <row r="671" spans="2:7" ht="15.75" x14ac:dyDescent="0.25">
      <c r="B671" s="105" t="s">
        <v>741</v>
      </c>
      <c r="C671" s="105"/>
      <c r="D671" s="105"/>
      <c r="E671" s="105"/>
      <c r="F671" s="115"/>
      <c r="G671" s="115"/>
    </row>
    <row r="672" spans="2:7" ht="15.75" x14ac:dyDescent="0.25">
      <c r="B672" s="105" t="s">
        <v>742</v>
      </c>
      <c r="C672" s="105"/>
      <c r="D672" s="105"/>
      <c r="E672" s="105"/>
      <c r="F672" s="115"/>
      <c r="G672" s="115"/>
    </row>
    <row r="673" spans="2:7" ht="15.75" x14ac:dyDescent="0.25">
      <c r="B673" s="105" t="s">
        <v>743</v>
      </c>
      <c r="C673" s="105"/>
      <c r="D673" s="105"/>
      <c r="E673" s="105"/>
      <c r="F673" s="115"/>
      <c r="G673" s="115"/>
    </row>
    <row r="674" spans="2:7" ht="15.75" x14ac:dyDescent="0.25">
      <c r="B674" s="105" t="s">
        <v>744</v>
      </c>
      <c r="C674" s="105"/>
      <c r="D674" s="105"/>
      <c r="E674" s="105"/>
      <c r="F674" s="115"/>
      <c r="G674" s="115"/>
    </row>
    <row r="675" spans="2:7" ht="15.75" x14ac:dyDescent="0.25">
      <c r="B675" s="105" t="s">
        <v>745</v>
      </c>
      <c r="C675" s="105"/>
      <c r="D675" s="105"/>
      <c r="E675" s="105"/>
      <c r="F675" s="115"/>
      <c r="G675" s="115"/>
    </row>
    <row r="676" spans="2:7" ht="15.75" x14ac:dyDescent="0.25">
      <c r="B676" s="105" t="s">
        <v>746</v>
      </c>
      <c r="C676" s="105"/>
      <c r="D676" s="105"/>
      <c r="E676" s="105"/>
      <c r="F676" s="115"/>
      <c r="G676" s="115"/>
    </row>
    <row r="677" spans="2:7" ht="15.75" x14ac:dyDescent="0.25">
      <c r="B677" s="105" t="s">
        <v>747</v>
      </c>
      <c r="C677" s="105"/>
      <c r="D677" s="105"/>
      <c r="E677" s="105"/>
      <c r="F677" s="115"/>
      <c r="G677" s="115"/>
    </row>
    <row r="678" spans="2:7" ht="15.75" x14ac:dyDescent="0.25">
      <c r="B678" s="105" t="s">
        <v>748</v>
      </c>
      <c r="C678" s="105"/>
      <c r="D678" s="105"/>
      <c r="E678" s="105"/>
      <c r="F678" s="115"/>
      <c r="G678" s="115"/>
    </row>
    <row r="679" spans="2:7" ht="15.75" x14ac:dyDescent="0.25">
      <c r="B679" s="105" t="s">
        <v>749</v>
      </c>
      <c r="C679" s="105"/>
      <c r="D679" s="105"/>
      <c r="E679" s="105"/>
      <c r="F679" s="115"/>
      <c r="G679" s="115"/>
    </row>
    <row r="680" spans="2:7" ht="15.75" x14ac:dyDescent="0.25">
      <c r="B680" s="105" t="s">
        <v>750</v>
      </c>
      <c r="C680" s="105"/>
      <c r="D680" s="105"/>
      <c r="E680" s="105"/>
      <c r="F680" s="115"/>
      <c r="G680" s="115"/>
    </row>
    <row r="681" spans="2:7" ht="15.75" x14ac:dyDescent="0.25">
      <c r="B681" s="105" t="s">
        <v>751</v>
      </c>
      <c r="C681" s="105"/>
      <c r="D681" s="105"/>
      <c r="E681" s="105"/>
      <c r="F681" s="115"/>
      <c r="G681" s="115"/>
    </row>
    <row r="682" spans="2:7" ht="15.75" x14ac:dyDescent="0.25">
      <c r="B682" s="105" t="s">
        <v>752</v>
      </c>
      <c r="C682" s="105"/>
      <c r="D682" s="105"/>
      <c r="E682" s="105"/>
      <c r="F682" s="115"/>
      <c r="G682" s="115"/>
    </row>
    <row r="683" spans="2:7" ht="15.75" x14ac:dyDescent="0.25">
      <c r="B683" s="105" t="s">
        <v>753</v>
      </c>
      <c r="C683" s="105"/>
      <c r="D683" s="105"/>
      <c r="E683" s="105"/>
      <c r="F683" s="115"/>
      <c r="G683" s="115"/>
    </row>
    <row r="684" spans="2:7" ht="15.75" x14ac:dyDescent="0.25">
      <c r="B684" s="105" t="s">
        <v>754</v>
      </c>
      <c r="C684" s="105"/>
      <c r="D684" s="105"/>
      <c r="E684" s="105"/>
      <c r="F684" s="115"/>
      <c r="G684" s="115"/>
    </row>
    <row r="685" spans="2:7" ht="15.75" x14ac:dyDescent="0.25">
      <c r="B685" s="105" t="s">
        <v>755</v>
      </c>
      <c r="C685" s="105"/>
      <c r="D685" s="105"/>
      <c r="E685" s="105"/>
      <c r="F685" s="115"/>
      <c r="G685" s="115"/>
    </row>
    <row r="686" spans="2:7" ht="15.75" x14ac:dyDescent="0.25">
      <c r="B686" s="105" t="s">
        <v>756</v>
      </c>
      <c r="C686" s="105"/>
      <c r="D686" s="105"/>
      <c r="E686" s="105"/>
      <c r="F686" s="115"/>
      <c r="G686" s="115"/>
    </row>
    <row r="687" spans="2:7" ht="15.75" x14ac:dyDescent="0.25">
      <c r="B687" s="105" t="s">
        <v>757</v>
      </c>
      <c r="C687" s="105"/>
      <c r="D687" s="105"/>
      <c r="E687" s="105"/>
      <c r="F687" s="115"/>
      <c r="G687" s="115"/>
    </row>
    <row r="688" spans="2:7" ht="15.75" x14ac:dyDescent="0.25">
      <c r="B688" s="105" t="s">
        <v>758</v>
      </c>
      <c r="C688" s="105"/>
      <c r="D688" s="105"/>
      <c r="E688" s="105"/>
      <c r="F688" s="115"/>
      <c r="G688" s="115"/>
    </row>
    <row r="689" spans="2:7" ht="15.75" x14ac:dyDescent="0.25">
      <c r="B689" s="105" t="s">
        <v>759</v>
      </c>
      <c r="C689" s="105"/>
      <c r="D689" s="105"/>
      <c r="E689" s="105"/>
      <c r="F689" s="115"/>
      <c r="G689" s="115"/>
    </row>
    <row r="690" spans="2:7" ht="15.75" x14ac:dyDescent="0.25">
      <c r="B690" s="105" t="s">
        <v>760</v>
      </c>
      <c r="C690" s="105"/>
      <c r="D690" s="105"/>
      <c r="E690" s="105"/>
      <c r="F690" s="115"/>
      <c r="G690" s="115"/>
    </row>
    <row r="691" spans="2:7" ht="15.75" x14ac:dyDescent="0.25">
      <c r="B691" s="105" t="s">
        <v>761</v>
      </c>
      <c r="C691" s="105"/>
      <c r="D691" s="105"/>
      <c r="E691" s="105"/>
      <c r="F691" s="115"/>
      <c r="G691" s="115"/>
    </row>
    <row r="692" spans="2:7" ht="15.75" x14ac:dyDescent="0.25">
      <c r="B692" s="105" t="s">
        <v>762</v>
      </c>
      <c r="C692" s="105"/>
      <c r="D692" s="105"/>
      <c r="E692" s="105"/>
      <c r="F692" s="115"/>
      <c r="G692" s="115"/>
    </row>
    <row r="693" spans="2:7" ht="15.75" x14ac:dyDescent="0.25">
      <c r="B693" s="105" t="s">
        <v>763</v>
      </c>
      <c r="C693" s="105"/>
      <c r="D693" s="105"/>
      <c r="E693" s="105"/>
      <c r="F693" s="115"/>
      <c r="G693" s="115"/>
    </row>
    <row r="694" spans="2:7" ht="15.75" x14ac:dyDescent="0.25">
      <c r="B694" s="105" t="s">
        <v>764</v>
      </c>
      <c r="C694" s="105"/>
      <c r="D694" s="105"/>
      <c r="E694" s="105"/>
      <c r="F694" s="115"/>
      <c r="G694" s="115"/>
    </row>
    <row r="695" spans="2:7" ht="15.75" x14ac:dyDescent="0.25">
      <c r="B695" s="105" t="s">
        <v>765</v>
      </c>
      <c r="C695" s="105"/>
      <c r="D695" s="105"/>
      <c r="E695" s="105"/>
      <c r="F695" s="115"/>
      <c r="G695" s="115"/>
    </row>
    <row r="696" spans="2:7" ht="15.75" x14ac:dyDescent="0.25">
      <c r="B696" s="105" t="s">
        <v>766</v>
      </c>
      <c r="C696" s="105"/>
      <c r="D696" s="105"/>
      <c r="E696" s="105"/>
      <c r="F696" s="115"/>
      <c r="G696" s="115"/>
    </row>
    <row r="697" spans="2:7" ht="15.75" x14ac:dyDescent="0.25">
      <c r="B697" s="105" t="s">
        <v>767</v>
      </c>
      <c r="C697" s="105"/>
      <c r="D697" s="105"/>
      <c r="E697" s="105"/>
      <c r="F697" s="115"/>
      <c r="G697" s="115"/>
    </row>
    <row r="698" spans="2:7" ht="15.75" x14ac:dyDescent="0.25">
      <c r="B698" s="105" t="s">
        <v>768</v>
      </c>
      <c r="C698" s="105"/>
      <c r="D698" s="105"/>
      <c r="E698" s="105"/>
      <c r="F698" s="115"/>
      <c r="G698" s="115"/>
    </row>
    <row r="699" spans="2:7" ht="15.75" x14ac:dyDescent="0.25">
      <c r="B699" s="105" t="s">
        <v>769</v>
      </c>
      <c r="C699" s="105"/>
      <c r="D699" s="105"/>
      <c r="E699" s="105"/>
      <c r="F699" s="115"/>
      <c r="G699" s="115"/>
    </row>
    <row r="700" spans="2:7" ht="15.75" x14ac:dyDescent="0.25">
      <c r="B700" s="105" t="s">
        <v>770</v>
      </c>
      <c r="C700" s="105"/>
      <c r="D700" s="105"/>
      <c r="E700" s="105"/>
      <c r="F700" s="115"/>
      <c r="G700" s="115"/>
    </row>
    <row r="701" spans="2:7" ht="15.75" x14ac:dyDescent="0.25">
      <c r="B701" s="105" t="s">
        <v>771</v>
      </c>
      <c r="C701" s="105"/>
      <c r="D701" s="105"/>
      <c r="E701" s="105"/>
      <c r="F701" s="115"/>
      <c r="G701" s="115"/>
    </row>
    <row r="702" spans="2:7" ht="15.75" x14ac:dyDescent="0.25">
      <c r="B702" s="105" t="s">
        <v>772</v>
      </c>
      <c r="C702" s="105"/>
      <c r="D702" s="105"/>
      <c r="E702" s="105"/>
      <c r="F702" s="115"/>
      <c r="G702" s="115"/>
    </row>
    <row r="703" spans="2:7" ht="15.75" x14ac:dyDescent="0.25">
      <c r="B703" s="105" t="s">
        <v>773</v>
      </c>
      <c r="C703" s="105"/>
      <c r="D703" s="105"/>
      <c r="E703" s="105"/>
      <c r="F703" s="115"/>
      <c r="G703" s="115"/>
    </row>
    <row r="704" spans="2:7" ht="15.75" x14ac:dyDescent="0.25">
      <c r="B704" s="105" t="s">
        <v>774</v>
      </c>
      <c r="C704" s="105"/>
      <c r="D704" s="105"/>
      <c r="E704" s="105"/>
      <c r="F704" s="115"/>
      <c r="G704" s="115"/>
    </row>
    <row r="705" spans="2:7" ht="15.75" x14ac:dyDescent="0.25">
      <c r="B705" s="105" t="s">
        <v>775</v>
      </c>
      <c r="C705" s="105"/>
      <c r="D705" s="105"/>
      <c r="E705" s="105"/>
      <c r="F705" s="115"/>
      <c r="G705" s="115"/>
    </row>
    <row r="706" spans="2:7" ht="15.75" x14ac:dyDescent="0.25">
      <c r="B706" s="105" t="s">
        <v>776</v>
      </c>
      <c r="C706" s="105"/>
      <c r="D706" s="105"/>
      <c r="E706" s="105"/>
      <c r="F706" s="115"/>
      <c r="G706" s="115"/>
    </row>
    <row r="707" spans="2:7" ht="15.75" x14ac:dyDescent="0.25">
      <c r="B707" s="105" t="s">
        <v>777</v>
      </c>
      <c r="C707" s="105"/>
      <c r="D707" s="105"/>
      <c r="E707" s="105"/>
      <c r="F707" s="115"/>
      <c r="G707" s="115"/>
    </row>
    <row r="708" spans="2:7" ht="15.75" x14ac:dyDescent="0.25">
      <c r="B708" s="105" t="s">
        <v>778</v>
      </c>
      <c r="C708" s="105"/>
      <c r="D708" s="105"/>
      <c r="E708" s="105"/>
      <c r="F708" s="115"/>
      <c r="G708" s="115"/>
    </row>
    <row r="709" spans="2:7" ht="15.75" x14ac:dyDescent="0.25">
      <c r="B709" s="105" t="s">
        <v>779</v>
      </c>
      <c r="C709" s="105"/>
      <c r="D709" s="105"/>
      <c r="E709" s="105"/>
      <c r="F709" s="115"/>
      <c r="G709" s="115"/>
    </row>
    <row r="710" spans="2:7" ht="15.75" x14ac:dyDescent="0.25">
      <c r="B710" s="105" t="s">
        <v>780</v>
      </c>
      <c r="C710" s="105"/>
      <c r="D710" s="105"/>
      <c r="E710" s="105"/>
      <c r="F710" s="115"/>
      <c r="G710" s="115"/>
    </row>
    <row r="711" spans="2:7" ht="15.75" x14ac:dyDescent="0.25">
      <c r="B711" s="105" t="s">
        <v>781</v>
      </c>
      <c r="C711" s="105"/>
      <c r="D711" s="105"/>
      <c r="E711" s="105"/>
      <c r="F711" s="115"/>
      <c r="G711" s="115"/>
    </row>
    <row r="712" spans="2:7" ht="15.75" x14ac:dyDescent="0.25">
      <c r="B712" s="105" t="s">
        <v>782</v>
      </c>
      <c r="C712" s="105"/>
      <c r="D712" s="105"/>
      <c r="E712" s="105"/>
      <c r="F712" s="115"/>
      <c r="G712" s="115"/>
    </row>
    <row r="713" spans="2:7" ht="15.75" x14ac:dyDescent="0.25">
      <c r="B713" s="105" t="s">
        <v>783</v>
      </c>
      <c r="C713" s="105"/>
      <c r="D713" s="105"/>
      <c r="E713" s="105"/>
      <c r="F713" s="115"/>
      <c r="G713" s="115"/>
    </row>
    <row r="714" spans="2:7" ht="15.75" x14ac:dyDescent="0.25">
      <c r="B714" s="105" t="s">
        <v>784</v>
      </c>
      <c r="C714" s="105"/>
      <c r="D714" s="105"/>
      <c r="E714" s="105"/>
      <c r="F714" s="115"/>
      <c r="G714" s="115"/>
    </row>
    <row r="715" spans="2:7" ht="15.75" x14ac:dyDescent="0.25">
      <c r="B715" s="105" t="s">
        <v>785</v>
      </c>
      <c r="C715" s="105"/>
      <c r="D715" s="105"/>
      <c r="E715" s="105"/>
      <c r="F715" s="115"/>
      <c r="G715" s="115"/>
    </row>
    <row r="716" spans="2:7" ht="15.75" x14ac:dyDescent="0.25">
      <c r="B716" s="105" t="s">
        <v>786</v>
      </c>
      <c r="C716" s="105"/>
      <c r="D716" s="105"/>
      <c r="E716" s="105"/>
      <c r="F716" s="115"/>
      <c r="G716" s="115"/>
    </row>
    <row r="717" spans="2:7" ht="15.75" x14ac:dyDescent="0.25">
      <c r="B717" s="105" t="s">
        <v>787</v>
      </c>
      <c r="C717" s="105"/>
      <c r="D717" s="105"/>
      <c r="E717" s="105"/>
      <c r="F717" s="115"/>
      <c r="G717" s="115"/>
    </row>
    <row r="718" spans="2:7" ht="15.75" x14ac:dyDescent="0.25">
      <c r="B718" s="105" t="s">
        <v>788</v>
      </c>
      <c r="C718" s="105"/>
      <c r="D718" s="105"/>
      <c r="E718" s="105"/>
      <c r="F718" s="115"/>
      <c r="G718" s="115"/>
    </row>
    <row r="719" spans="2:7" ht="15.75" x14ac:dyDescent="0.25">
      <c r="B719" s="105" t="s">
        <v>789</v>
      </c>
      <c r="C719" s="105"/>
      <c r="D719" s="105"/>
      <c r="E719" s="105"/>
      <c r="F719" s="115"/>
      <c r="G719" s="115"/>
    </row>
    <row r="720" spans="2:7" ht="15.75" x14ac:dyDescent="0.25">
      <c r="B720" s="105" t="s">
        <v>790</v>
      </c>
      <c r="C720" s="105"/>
      <c r="D720" s="105"/>
      <c r="E720" s="105"/>
      <c r="F720" s="115"/>
      <c r="G720" s="115"/>
    </row>
    <row r="721" spans="2:7" ht="15.75" x14ac:dyDescent="0.25">
      <c r="B721" s="105" t="s">
        <v>791</v>
      </c>
      <c r="C721" s="105"/>
      <c r="D721" s="105"/>
      <c r="E721" s="105"/>
      <c r="F721" s="115"/>
      <c r="G721" s="115"/>
    </row>
    <row r="722" spans="2:7" ht="15.75" x14ac:dyDescent="0.25">
      <c r="B722" s="105" t="s">
        <v>792</v>
      </c>
      <c r="C722" s="105"/>
      <c r="D722" s="105"/>
      <c r="E722" s="105"/>
      <c r="F722" s="115"/>
      <c r="G722" s="115"/>
    </row>
    <row r="723" spans="2:7" ht="15.75" x14ac:dyDescent="0.25">
      <c r="B723" s="105" t="s">
        <v>793</v>
      </c>
      <c r="C723" s="105"/>
      <c r="D723" s="105"/>
      <c r="E723" s="105"/>
      <c r="F723" s="115"/>
      <c r="G723" s="115"/>
    </row>
    <row r="724" spans="2:7" ht="15.75" x14ac:dyDescent="0.25">
      <c r="B724" s="105" t="s">
        <v>794</v>
      </c>
      <c r="C724" s="105"/>
      <c r="D724" s="105"/>
      <c r="E724" s="105"/>
      <c r="F724" s="115"/>
      <c r="G724" s="115"/>
    </row>
    <row r="725" spans="2:7" ht="15.75" x14ac:dyDescent="0.25">
      <c r="B725" s="105" t="s">
        <v>795</v>
      </c>
      <c r="C725" s="105"/>
      <c r="D725" s="105"/>
      <c r="E725" s="105"/>
      <c r="F725" s="115"/>
      <c r="G725" s="115"/>
    </row>
    <row r="726" spans="2:7" ht="15.75" x14ac:dyDescent="0.25">
      <c r="B726" s="105" t="s">
        <v>796</v>
      </c>
      <c r="C726" s="105"/>
      <c r="D726" s="105"/>
      <c r="E726" s="105"/>
      <c r="F726" s="115"/>
      <c r="G726" s="115"/>
    </row>
    <row r="727" spans="2:7" ht="15.75" x14ac:dyDescent="0.25">
      <c r="B727" s="105" t="s">
        <v>797</v>
      </c>
      <c r="C727" s="105"/>
      <c r="D727" s="105"/>
      <c r="E727" s="105"/>
      <c r="F727" s="115"/>
      <c r="G727" s="115"/>
    </row>
    <row r="728" spans="2:7" ht="15.75" x14ac:dyDescent="0.25">
      <c r="B728" s="105" t="s">
        <v>798</v>
      </c>
      <c r="C728" s="105"/>
      <c r="D728" s="105"/>
      <c r="E728" s="105"/>
      <c r="F728" s="115"/>
      <c r="G728" s="115"/>
    </row>
    <row r="729" spans="2:7" ht="15.75" x14ac:dyDescent="0.25">
      <c r="B729" s="105" t="s">
        <v>799</v>
      </c>
      <c r="C729" s="105"/>
      <c r="D729" s="105"/>
      <c r="E729" s="105"/>
      <c r="F729" s="115"/>
      <c r="G729" s="115"/>
    </row>
    <row r="730" spans="2:7" ht="15.75" x14ac:dyDescent="0.25">
      <c r="B730" s="105" t="s">
        <v>800</v>
      </c>
      <c r="C730" s="105"/>
      <c r="D730" s="105"/>
      <c r="E730" s="105"/>
      <c r="F730" s="115"/>
      <c r="G730" s="115"/>
    </row>
    <row r="731" spans="2:7" ht="15.75" x14ac:dyDescent="0.25">
      <c r="B731" s="105" t="s">
        <v>801</v>
      </c>
      <c r="C731" s="105"/>
      <c r="D731" s="105"/>
      <c r="E731" s="105"/>
      <c r="F731" s="115"/>
      <c r="G731" s="115"/>
    </row>
    <row r="732" spans="2:7" ht="15.75" x14ac:dyDescent="0.25">
      <c r="B732" s="105" t="s">
        <v>802</v>
      </c>
      <c r="C732" s="105"/>
      <c r="D732" s="105"/>
      <c r="E732" s="105"/>
      <c r="F732" s="115"/>
      <c r="G732" s="115"/>
    </row>
    <row r="733" spans="2:7" ht="15.75" x14ac:dyDescent="0.25">
      <c r="B733" s="105" t="s">
        <v>803</v>
      </c>
      <c r="C733" s="105"/>
      <c r="D733" s="105"/>
      <c r="E733" s="105"/>
      <c r="F733" s="115"/>
      <c r="G733" s="115"/>
    </row>
    <row r="734" spans="2:7" ht="15.75" x14ac:dyDescent="0.25">
      <c r="B734" s="105" t="s">
        <v>804</v>
      </c>
      <c r="C734" s="105"/>
      <c r="D734" s="105"/>
      <c r="E734" s="105"/>
      <c r="F734" s="115"/>
      <c r="G734" s="115"/>
    </row>
    <row r="735" spans="2:7" ht="15.75" x14ac:dyDescent="0.25">
      <c r="B735" s="105" t="s">
        <v>805</v>
      </c>
      <c r="C735" s="105"/>
      <c r="D735" s="105"/>
      <c r="E735" s="105"/>
      <c r="F735" s="115"/>
      <c r="G735" s="115"/>
    </row>
    <row r="736" spans="2:7" ht="15.75" x14ac:dyDescent="0.25">
      <c r="B736" s="105" t="s">
        <v>806</v>
      </c>
      <c r="C736" s="105"/>
      <c r="D736" s="105"/>
      <c r="E736" s="105"/>
      <c r="F736" s="115"/>
      <c r="G736" s="115"/>
    </row>
    <row r="737" spans="2:7" ht="15.75" x14ac:dyDescent="0.25">
      <c r="B737" s="105" t="s">
        <v>807</v>
      </c>
      <c r="C737" s="105"/>
      <c r="D737" s="105"/>
      <c r="E737" s="105"/>
      <c r="F737" s="115"/>
      <c r="G737" s="115"/>
    </row>
    <row r="738" spans="2:7" ht="15.75" x14ac:dyDescent="0.25">
      <c r="B738" s="105" t="s">
        <v>808</v>
      </c>
      <c r="C738" s="105"/>
      <c r="D738" s="105"/>
      <c r="E738" s="105"/>
      <c r="F738" s="115"/>
      <c r="G738" s="115"/>
    </row>
    <row r="739" spans="2:7" ht="15.75" x14ac:dyDescent="0.25">
      <c r="B739" s="105" t="s">
        <v>809</v>
      </c>
      <c r="C739" s="105"/>
      <c r="D739" s="105"/>
      <c r="E739" s="105"/>
      <c r="F739" s="115"/>
      <c r="G739" s="115"/>
    </row>
    <row r="740" spans="2:7" ht="15.75" x14ac:dyDescent="0.25">
      <c r="B740" s="105" t="s">
        <v>810</v>
      </c>
      <c r="C740" s="105"/>
      <c r="D740" s="105"/>
      <c r="E740" s="105"/>
      <c r="F740" s="115"/>
      <c r="G740" s="115"/>
    </row>
    <row r="741" spans="2:7" ht="15.75" x14ac:dyDescent="0.25">
      <c r="B741" s="105" t="s">
        <v>811</v>
      </c>
      <c r="C741" s="105"/>
      <c r="D741" s="105"/>
      <c r="E741" s="105"/>
      <c r="F741" s="115"/>
      <c r="G741" s="115"/>
    </row>
    <row r="742" spans="2:7" ht="15.75" x14ac:dyDescent="0.25">
      <c r="B742" s="105" t="s">
        <v>812</v>
      </c>
      <c r="C742" s="105"/>
      <c r="D742" s="105"/>
      <c r="E742" s="105"/>
      <c r="F742" s="115"/>
      <c r="G742" s="115"/>
    </row>
    <row r="743" spans="2:7" ht="15.75" x14ac:dyDescent="0.25">
      <c r="B743" s="105" t="s">
        <v>813</v>
      </c>
      <c r="C743" s="105"/>
      <c r="D743" s="105"/>
      <c r="E743" s="105"/>
      <c r="F743" s="115"/>
      <c r="G743" s="115"/>
    </row>
    <row r="744" spans="2:7" ht="15.75" x14ac:dyDescent="0.25">
      <c r="B744" s="105" t="s">
        <v>814</v>
      </c>
      <c r="C744" s="105"/>
      <c r="D744" s="105"/>
      <c r="E744" s="105"/>
      <c r="F744" s="115"/>
      <c r="G744" s="115"/>
    </row>
    <row r="745" spans="2:7" ht="15.75" x14ac:dyDescent="0.25">
      <c r="B745" s="105" t="s">
        <v>815</v>
      </c>
      <c r="C745" s="105"/>
      <c r="D745" s="105"/>
      <c r="E745" s="105"/>
      <c r="F745" s="115"/>
      <c r="G745" s="115"/>
    </row>
    <row r="746" spans="2:7" ht="15.75" x14ac:dyDescent="0.25">
      <c r="B746" s="105" t="s">
        <v>816</v>
      </c>
      <c r="C746" s="105"/>
      <c r="D746" s="105"/>
      <c r="E746" s="105"/>
      <c r="F746" s="115"/>
      <c r="G746" s="115"/>
    </row>
    <row r="747" spans="2:7" ht="15.75" x14ac:dyDescent="0.25">
      <c r="B747" s="105" t="s">
        <v>817</v>
      </c>
      <c r="C747" s="105"/>
      <c r="D747" s="105"/>
      <c r="E747" s="105"/>
      <c r="F747" s="115"/>
      <c r="G747" s="115"/>
    </row>
    <row r="748" spans="2:7" ht="15.75" x14ac:dyDescent="0.25">
      <c r="B748" s="105" t="s">
        <v>818</v>
      </c>
      <c r="C748" s="105"/>
      <c r="D748" s="105"/>
      <c r="E748" s="105"/>
      <c r="F748" s="115"/>
      <c r="G748" s="115"/>
    </row>
    <row r="749" spans="2:7" ht="15.75" x14ac:dyDescent="0.25">
      <c r="B749" s="105" t="s">
        <v>819</v>
      </c>
      <c r="C749" s="105"/>
      <c r="D749" s="105"/>
      <c r="E749" s="105"/>
      <c r="F749" s="115"/>
      <c r="G749" s="115"/>
    </row>
    <row r="750" spans="2:7" ht="15.75" x14ac:dyDescent="0.25">
      <c r="B750" s="105" t="s">
        <v>820</v>
      </c>
      <c r="C750" s="105"/>
      <c r="D750" s="105"/>
      <c r="E750" s="105"/>
      <c r="F750" s="115"/>
      <c r="G750" s="115"/>
    </row>
    <row r="751" spans="2:7" ht="15.75" x14ac:dyDescent="0.25">
      <c r="B751" s="105" t="s">
        <v>821</v>
      </c>
      <c r="C751" s="105"/>
      <c r="D751" s="105"/>
      <c r="E751" s="105"/>
      <c r="F751" s="115"/>
      <c r="G751" s="115"/>
    </row>
    <row r="752" spans="2:7" ht="15.75" x14ac:dyDescent="0.25">
      <c r="B752" s="105" t="s">
        <v>822</v>
      </c>
      <c r="C752" s="105"/>
      <c r="D752" s="105"/>
      <c r="E752" s="105"/>
      <c r="F752" s="115"/>
      <c r="G752" s="115"/>
    </row>
    <row r="753" spans="2:7" ht="15.75" x14ac:dyDescent="0.25">
      <c r="B753" s="105" t="s">
        <v>823</v>
      </c>
      <c r="C753" s="105"/>
      <c r="D753" s="105"/>
      <c r="E753" s="105"/>
      <c r="F753" s="115"/>
      <c r="G753" s="115"/>
    </row>
    <row r="754" spans="2:7" ht="15.75" x14ac:dyDescent="0.25">
      <c r="B754" s="105" t="s">
        <v>824</v>
      </c>
      <c r="C754" s="105"/>
      <c r="D754" s="105"/>
      <c r="E754" s="105"/>
      <c r="F754" s="115"/>
      <c r="G754" s="115"/>
    </row>
    <row r="755" spans="2:7" ht="15.75" x14ac:dyDescent="0.25">
      <c r="B755" s="105" t="s">
        <v>825</v>
      </c>
      <c r="C755" s="105"/>
      <c r="D755" s="105"/>
      <c r="E755" s="105"/>
      <c r="F755" s="115"/>
      <c r="G755" s="115"/>
    </row>
    <row r="756" spans="2:7" ht="15.75" x14ac:dyDescent="0.25">
      <c r="B756" s="105" t="s">
        <v>826</v>
      </c>
      <c r="C756" s="105"/>
      <c r="D756" s="105"/>
      <c r="E756" s="105"/>
      <c r="F756" s="115"/>
      <c r="G756" s="115"/>
    </row>
    <row r="757" spans="2:7" ht="15.75" x14ac:dyDescent="0.25">
      <c r="B757" s="105" t="s">
        <v>827</v>
      </c>
      <c r="C757" s="105"/>
      <c r="D757" s="105"/>
      <c r="E757" s="105"/>
      <c r="F757" s="115"/>
      <c r="G757" s="115"/>
    </row>
    <row r="758" spans="2:7" ht="15.75" x14ac:dyDescent="0.25">
      <c r="B758" s="105" t="s">
        <v>828</v>
      </c>
      <c r="C758" s="105"/>
      <c r="D758" s="105"/>
      <c r="E758" s="105"/>
      <c r="F758" s="115"/>
      <c r="G758" s="115"/>
    </row>
    <row r="759" spans="2:7" ht="15.75" x14ac:dyDescent="0.25">
      <c r="B759" s="105" t="s">
        <v>829</v>
      </c>
      <c r="C759" s="105"/>
      <c r="D759" s="105"/>
      <c r="E759" s="105"/>
      <c r="F759" s="115"/>
      <c r="G759" s="115"/>
    </row>
    <row r="760" spans="2:7" ht="15.75" x14ac:dyDescent="0.25">
      <c r="B760" s="105" t="s">
        <v>830</v>
      </c>
      <c r="C760" s="105"/>
      <c r="D760" s="105"/>
      <c r="E760" s="105"/>
      <c r="F760" s="115"/>
      <c r="G760" s="115"/>
    </row>
    <row r="761" spans="2:7" ht="15.75" x14ac:dyDescent="0.25">
      <c r="B761" s="105" t="s">
        <v>831</v>
      </c>
      <c r="C761" s="105"/>
      <c r="D761" s="105"/>
      <c r="E761" s="105"/>
      <c r="F761" s="115"/>
      <c r="G761" s="115"/>
    </row>
    <row r="762" spans="2:7" ht="15.75" x14ac:dyDescent="0.25">
      <c r="B762" s="105" t="s">
        <v>832</v>
      </c>
      <c r="C762" s="105"/>
      <c r="D762" s="105"/>
      <c r="E762" s="105"/>
      <c r="F762" s="115"/>
      <c r="G762" s="115"/>
    </row>
    <row r="763" spans="2:7" ht="15.75" x14ac:dyDescent="0.25">
      <c r="B763" s="105" t="s">
        <v>833</v>
      </c>
      <c r="C763" s="105"/>
      <c r="D763" s="105"/>
      <c r="E763" s="105"/>
      <c r="F763" s="115"/>
      <c r="G763" s="115"/>
    </row>
    <row r="764" spans="2:7" ht="15.75" x14ac:dyDescent="0.25">
      <c r="B764" s="105" t="s">
        <v>834</v>
      </c>
      <c r="C764" s="105"/>
      <c r="D764" s="105"/>
      <c r="E764" s="105"/>
      <c r="F764" s="115"/>
      <c r="G764" s="115"/>
    </row>
    <row r="765" spans="2:7" ht="15.75" x14ac:dyDescent="0.25">
      <c r="B765" s="105" t="s">
        <v>835</v>
      </c>
      <c r="C765" s="105"/>
      <c r="D765" s="105"/>
      <c r="E765" s="105"/>
      <c r="F765" s="115"/>
      <c r="G765" s="115"/>
    </row>
    <row r="766" spans="2:7" ht="15.75" x14ac:dyDescent="0.25">
      <c r="B766" s="105" t="s">
        <v>836</v>
      </c>
      <c r="C766" s="105"/>
      <c r="D766" s="105"/>
      <c r="E766" s="105"/>
      <c r="F766" s="115"/>
      <c r="G766" s="115"/>
    </row>
    <row r="767" spans="2:7" ht="15.75" x14ac:dyDescent="0.25">
      <c r="B767" s="105" t="s">
        <v>837</v>
      </c>
      <c r="C767" s="105"/>
      <c r="D767" s="105"/>
      <c r="E767" s="105"/>
      <c r="F767" s="115"/>
      <c r="G767" s="115"/>
    </row>
    <row r="768" spans="2:7" ht="15.75" x14ac:dyDescent="0.25">
      <c r="B768" s="105" t="s">
        <v>838</v>
      </c>
      <c r="C768" s="105"/>
      <c r="D768" s="105"/>
      <c r="E768" s="105"/>
      <c r="F768" s="115"/>
      <c r="G768" s="115"/>
    </row>
    <row r="769" spans="2:7" ht="15.75" x14ac:dyDescent="0.25">
      <c r="B769" s="105" t="s">
        <v>839</v>
      </c>
      <c r="C769" s="105"/>
      <c r="D769" s="105"/>
      <c r="E769" s="105"/>
      <c r="F769" s="115"/>
      <c r="G769" s="115"/>
    </row>
    <row r="770" spans="2:7" ht="15.75" x14ac:dyDescent="0.25">
      <c r="B770" s="105" t="s">
        <v>840</v>
      </c>
      <c r="C770" s="105"/>
      <c r="D770" s="105"/>
      <c r="E770" s="105"/>
      <c r="F770" s="115"/>
      <c r="G770" s="115"/>
    </row>
    <row r="771" spans="2:7" ht="15.75" x14ac:dyDescent="0.25">
      <c r="B771" s="105" t="s">
        <v>841</v>
      </c>
      <c r="C771" s="105"/>
      <c r="D771" s="105"/>
      <c r="E771" s="105"/>
      <c r="F771" s="115"/>
      <c r="G771" s="115"/>
    </row>
    <row r="772" spans="2:7" ht="15.75" x14ac:dyDescent="0.25">
      <c r="B772" s="105" t="s">
        <v>842</v>
      </c>
      <c r="C772" s="105"/>
      <c r="D772" s="105"/>
      <c r="E772" s="105"/>
      <c r="F772" s="115"/>
      <c r="G772" s="115"/>
    </row>
    <row r="773" spans="2:7" ht="15.75" x14ac:dyDescent="0.25">
      <c r="B773" s="105" t="s">
        <v>843</v>
      </c>
      <c r="C773" s="105"/>
      <c r="D773" s="105"/>
      <c r="E773" s="105"/>
      <c r="F773" s="115"/>
      <c r="G773" s="115"/>
    </row>
    <row r="774" spans="2:7" ht="15.75" x14ac:dyDescent="0.25">
      <c r="B774" s="105" t="s">
        <v>844</v>
      </c>
      <c r="C774" s="105"/>
      <c r="D774" s="105"/>
      <c r="E774" s="105"/>
      <c r="F774" s="115"/>
      <c r="G774" s="115"/>
    </row>
    <row r="775" spans="2:7" ht="15.75" x14ac:dyDescent="0.25">
      <c r="B775" s="105" t="s">
        <v>845</v>
      </c>
      <c r="C775" s="105"/>
      <c r="D775" s="105"/>
      <c r="E775" s="105"/>
      <c r="F775" s="115"/>
      <c r="G775" s="115"/>
    </row>
    <row r="776" spans="2:7" ht="15.75" x14ac:dyDescent="0.25">
      <c r="B776" s="105" t="s">
        <v>846</v>
      </c>
      <c r="C776" s="105"/>
      <c r="D776" s="105"/>
      <c r="E776" s="105"/>
      <c r="F776" s="115"/>
      <c r="G776" s="115"/>
    </row>
    <row r="777" spans="2:7" ht="15.75" x14ac:dyDescent="0.25">
      <c r="B777" s="105" t="s">
        <v>847</v>
      </c>
      <c r="C777" s="105"/>
      <c r="D777" s="105"/>
      <c r="E777" s="105"/>
      <c r="F777" s="115"/>
      <c r="G777" s="115"/>
    </row>
    <row r="778" spans="2:7" ht="15.75" x14ac:dyDescent="0.25">
      <c r="B778" s="105" t="s">
        <v>848</v>
      </c>
      <c r="C778" s="105"/>
      <c r="D778" s="105"/>
      <c r="E778" s="105"/>
      <c r="F778" s="115"/>
      <c r="G778" s="115"/>
    </row>
    <row r="779" spans="2:7" ht="15.75" x14ac:dyDescent="0.25">
      <c r="B779" s="105" t="s">
        <v>849</v>
      </c>
      <c r="C779" s="105"/>
      <c r="D779" s="105"/>
      <c r="E779" s="105"/>
      <c r="F779" s="115"/>
      <c r="G779" s="115"/>
    </row>
    <row r="780" spans="2:7" ht="15.75" x14ac:dyDescent="0.25">
      <c r="B780" s="105" t="s">
        <v>850</v>
      </c>
      <c r="C780" s="105"/>
      <c r="D780" s="105"/>
      <c r="E780" s="105"/>
      <c r="F780" s="115"/>
      <c r="G780" s="115"/>
    </row>
    <row r="781" spans="2:7" ht="15.75" x14ac:dyDescent="0.25">
      <c r="B781" s="105" t="s">
        <v>851</v>
      </c>
      <c r="C781" s="105"/>
      <c r="D781" s="105"/>
      <c r="E781" s="105"/>
      <c r="F781" s="115"/>
      <c r="G781" s="115"/>
    </row>
    <row r="782" spans="2:7" ht="15.75" x14ac:dyDescent="0.25">
      <c r="B782" s="105" t="s">
        <v>852</v>
      </c>
      <c r="C782" s="105"/>
      <c r="D782" s="105"/>
      <c r="E782" s="105"/>
      <c r="F782" s="115"/>
      <c r="G782" s="115"/>
    </row>
    <row r="783" spans="2:7" ht="15.75" x14ac:dyDescent="0.25">
      <c r="B783" s="105" t="s">
        <v>853</v>
      </c>
      <c r="C783" s="105"/>
      <c r="D783" s="105"/>
      <c r="E783" s="105"/>
      <c r="F783" s="115"/>
      <c r="G783" s="115"/>
    </row>
    <row r="784" spans="2:7" ht="15.75" x14ac:dyDescent="0.25">
      <c r="B784" s="105" t="s">
        <v>854</v>
      </c>
      <c r="C784" s="105"/>
      <c r="D784" s="105"/>
      <c r="E784" s="105"/>
      <c r="F784" s="115"/>
      <c r="G784" s="115"/>
    </row>
    <row r="785" spans="2:7" ht="15.75" x14ac:dyDescent="0.25">
      <c r="B785" s="105" t="s">
        <v>855</v>
      </c>
      <c r="C785" s="105"/>
      <c r="D785" s="105"/>
      <c r="E785" s="105"/>
      <c r="F785" s="115"/>
      <c r="G785" s="115"/>
    </row>
    <row r="786" spans="2:7" ht="15.75" x14ac:dyDescent="0.25">
      <c r="B786" s="105" t="s">
        <v>856</v>
      </c>
      <c r="C786" s="105"/>
      <c r="D786" s="105"/>
      <c r="E786" s="105"/>
      <c r="F786" s="115"/>
      <c r="G786" s="115"/>
    </row>
    <row r="787" spans="2:7" ht="15.75" x14ac:dyDescent="0.25">
      <c r="B787" s="105" t="s">
        <v>857</v>
      </c>
      <c r="C787" s="105"/>
      <c r="D787" s="105"/>
      <c r="E787" s="105"/>
      <c r="F787" s="115"/>
      <c r="G787" s="115"/>
    </row>
    <row r="788" spans="2:7" ht="15.75" x14ac:dyDescent="0.25">
      <c r="B788" s="105" t="s">
        <v>858</v>
      </c>
      <c r="C788" s="105"/>
      <c r="D788" s="105"/>
      <c r="E788" s="105"/>
      <c r="F788" s="115"/>
      <c r="G788" s="115"/>
    </row>
    <row r="789" spans="2:7" ht="15.75" x14ac:dyDescent="0.25">
      <c r="B789" s="105" t="s">
        <v>859</v>
      </c>
      <c r="C789" s="105"/>
      <c r="D789" s="105"/>
      <c r="E789" s="105"/>
      <c r="F789" s="115"/>
      <c r="G789" s="115"/>
    </row>
    <row r="790" spans="2:7" ht="15.75" x14ac:dyDescent="0.25">
      <c r="B790" s="105" t="s">
        <v>860</v>
      </c>
      <c r="C790" s="105"/>
      <c r="D790" s="105"/>
      <c r="E790" s="105"/>
      <c r="F790" s="115"/>
      <c r="G790" s="115"/>
    </row>
    <row r="791" spans="2:7" ht="15.75" x14ac:dyDescent="0.25">
      <c r="B791" s="105" t="s">
        <v>861</v>
      </c>
      <c r="C791" s="105"/>
      <c r="D791" s="105"/>
      <c r="E791" s="105"/>
      <c r="F791" s="115"/>
      <c r="G791" s="115"/>
    </row>
    <row r="792" spans="2:7" ht="15.75" x14ac:dyDescent="0.25">
      <c r="B792" s="105" t="s">
        <v>862</v>
      </c>
      <c r="C792" s="105"/>
      <c r="D792" s="105"/>
      <c r="E792" s="105"/>
      <c r="F792" s="115"/>
      <c r="G792" s="115"/>
    </row>
    <row r="793" spans="2:7" ht="15.75" x14ac:dyDescent="0.25">
      <c r="B793" s="105" t="s">
        <v>863</v>
      </c>
      <c r="C793" s="105"/>
      <c r="D793" s="105"/>
      <c r="E793" s="105"/>
      <c r="F793" s="115"/>
      <c r="G793" s="115"/>
    </row>
    <row r="794" spans="2:7" ht="15.75" x14ac:dyDescent="0.25">
      <c r="B794" s="105" t="s">
        <v>864</v>
      </c>
      <c r="C794" s="105"/>
      <c r="D794" s="105"/>
      <c r="E794" s="105"/>
      <c r="F794" s="115"/>
      <c r="G794" s="115"/>
    </row>
    <row r="795" spans="2:7" ht="15.75" x14ac:dyDescent="0.25">
      <c r="B795" s="105" t="s">
        <v>865</v>
      </c>
      <c r="C795" s="105"/>
      <c r="D795" s="105"/>
      <c r="E795" s="105"/>
      <c r="F795" s="115"/>
      <c r="G795" s="115"/>
    </row>
    <row r="796" spans="2:7" ht="15.75" x14ac:dyDescent="0.25">
      <c r="B796" s="105" t="s">
        <v>866</v>
      </c>
      <c r="C796" s="105"/>
      <c r="D796" s="105"/>
      <c r="E796" s="105"/>
      <c r="F796" s="115"/>
      <c r="G796" s="115"/>
    </row>
    <row r="797" spans="2:7" ht="15.75" x14ac:dyDescent="0.25">
      <c r="B797" s="105" t="s">
        <v>867</v>
      </c>
      <c r="C797" s="105"/>
      <c r="D797" s="105"/>
      <c r="E797" s="105"/>
      <c r="F797" s="115"/>
      <c r="G797" s="115"/>
    </row>
    <row r="798" spans="2:7" ht="15.75" x14ac:dyDescent="0.25">
      <c r="B798" s="105" t="s">
        <v>868</v>
      </c>
      <c r="C798" s="105"/>
      <c r="D798" s="105"/>
      <c r="E798" s="105"/>
      <c r="F798" s="115"/>
      <c r="G798" s="115"/>
    </row>
    <row r="799" spans="2:7" ht="15.75" x14ac:dyDescent="0.25">
      <c r="B799" s="105" t="s">
        <v>869</v>
      </c>
      <c r="C799" s="105"/>
      <c r="D799" s="105"/>
      <c r="E799" s="105"/>
      <c r="F799" s="115"/>
      <c r="G799" s="115"/>
    </row>
    <row r="800" spans="2:7" ht="15.75" x14ac:dyDescent="0.25">
      <c r="B800" s="105" t="s">
        <v>870</v>
      </c>
      <c r="C800" s="105"/>
      <c r="D800" s="105"/>
      <c r="E800" s="105"/>
      <c r="F800" s="115"/>
      <c r="G800" s="115"/>
    </row>
    <row r="801" spans="2:7" ht="15.75" x14ac:dyDescent="0.25">
      <c r="B801" s="105" t="s">
        <v>871</v>
      </c>
      <c r="C801" s="105"/>
      <c r="D801" s="105"/>
      <c r="E801" s="105"/>
      <c r="F801" s="115"/>
      <c r="G801" s="115"/>
    </row>
    <row r="802" spans="2:7" ht="15.75" x14ac:dyDescent="0.25">
      <c r="B802" s="105" t="s">
        <v>872</v>
      </c>
      <c r="C802" s="105"/>
      <c r="D802" s="105"/>
      <c r="E802" s="105"/>
      <c r="F802" s="115"/>
      <c r="G802" s="115"/>
    </row>
    <row r="803" spans="2:7" ht="15.75" x14ac:dyDescent="0.25">
      <c r="B803" s="105" t="s">
        <v>873</v>
      </c>
      <c r="C803" s="105"/>
      <c r="D803" s="105"/>
      <c r="E803" s="105"/>
      <c r="F803" s="115"/>
      <c r="G803" s="115"/>
    </row>
    <row r="804" spans="2:7" ht="15.75" x14ac:dyDescent="0.25">
      <c r="B804" s="105" t="s">
        <v>874</v>
      </c>
      <c r="C804" s="105"/>
      <c r="D804" s="105"/>
      <c r="E804" s="105"/>
      <c r="F804" s="115"/>
      <c r="G804" s="115"/>
    </row>
    <row r="805" spans="2:7" ht="15.75" x14ac:dyDescent="0.25">
      <c r="B805" s="105" t="s">
        <v>875</v>
      </c>
      <c r="C805" s="105"/>
      <c r="D805" s="105"/>
      <c r="E805" s="105"/>
      <c r="F805" s="115"/>
      <c r="G805" s="115"/>
    </row>
    <row r="806" spans="2:7" ht="15.75" x14ac:dyDescent="0.25">
      <c r="B806" s="105" t="s">
        <v>876</v>
      </c>
      <c r="C806" s="105"/>
      <c r="D806" s="105"/>
      <c r="E806" s="105"/>
      <c r="F806" s="115"/>
      <c r="G806" s="115"/>
    </row>
    <row r="807" spans="2:7" ht="15.75" x14ac:dyDescent="0.25">
      <c r="B807" s="105" t="s">
        <v>877</v>
      </c>
      <c r="C807" s="105"/>
      <c r="D807" s="105"/>
      <c r="E807" s="105"/>
      <c r="F807" s="115"/>
      <c r="G807" s="115"/>
    </row>
    <row r="808" spans="2:7" ht="15.75" x14ac:dyDescent="0.25">
      <c r="B808" s="105" t="s">
        <v>878</v>
      </c>
      <c r="C808" s="105"/>
      <c r="D808" s="105"/>
      <c r="E808" s="105"/>
      <c r="F808" s="115"/>
      <c r="G808" s="115"/>
    </row>
    <row r="809" spans="2:7" ht="15.75" x14ac:dyDescent="0.25">
      <c r="B809" s="105" t="s">
        <v>879</v>
      </c>
      <c r="C809" s="105"/>
      <c r="D809" s="105"/>
      <c r="E809" s="105"/>
      <c r="F809" s="115"/>
      <c r="G809" s="115"/>
    </row>
    <row r="810" spans="2:7" ht="15.75" x14ac:dyDescent="0.25">
      <c r="B810" s="105" t="s">
        <v>880</v>
      </c>
      <c r="C810" s="105"/>
      <c r="D810" s="105"/>
      <c r="E810" s="105"/>
      <c r="F810" s="115"/>
      <c r="G810" s="115"/>
    </row>
    <row r="811" spans="2:7" ht="15.75" x14ac:dyDescent="0.25">
      <c r="B811" s="105" t="s">
        <v>881</v>
      </c>
      <c r="C811" s="105"/>
      <c r="D811" s="105"/>
      <c r="E811" s="105"/>
      <c r="F811" s="115"/>
      <c r="G811" s="115"/>
    </row>
    <row r="812" spans="2:7" ht="15.75" x14ac:dyDescent="0.25">
      <c r="B812" s="105" t="s">
        <v>882</v>
      </c>
      <c r="C812" s="105"/>
      <c r="D812" s="105"/>
      <c r="E812" s="105"/>
      <c r="F812" s="115"/>
      <c r="G812" s="115"/>
    </row>
    <row r="813" spans="2:7" ht="15.75" x14ac:dyDescent="0.25">
      <c r="B813" s="105" t="s">
        <v>883</v>
      </c>
      <c r="C813" s="105"/>
      <c r="D813" s="105"/>
      <c r="E813" s="105"/>
      <c r="F813" s="115"/>
      <c r="G813" s="115"/>
    </row>
    <row r="814" spans="2:7" ht="15.75" x14ac:dyDescent="0.25">
      <c r="B814" s="105" t="s">
        <v>884</v>
      </c>
      <c r="C814" s="105"/>
      <c r="D814" s="105"/>
      <c r="E814" s="105"/>
      <c r="F814" s="115"/>
      <c r="G814" s="115"/>
    </row>
    <row r="815" spans="2:7" ht="15.75" x14ac:dyDescent="0.25">
      <c r="B815" s="105" t="s">
        <v>885</v>
      </c>
      <c r="C815" s="105"/>
      <c r="D815" s="105"/>
      <c r="E815" s="105"/>
      <c r="F815" s="115"/>
      <c r="G815" s="115"/>
    </row>
    <row r="816" spans="2:7" ht="15.75" x14ac:dyDescent="0.25">
      <c r="B816" s="105" t="s">
        <v>886</v>
      </c>
      <c r="C816" s="105"/>
      <c r="D816" s="105"/>
      <c r="E816" s="105"/>
      <c r="F816" s="115"/>
      <c r="G816" s="115"/>
    </row>
    <row r="817" spans="2:7" ht="15.75" x14ac:dyDescent="0.25">
      <c r="B817" s="105" t="s">
        <v>887</v>
      </c>
      <c r="C817" s="105"/>
      <c r="D817" s="105"/>
      <c r="E817" s="105"/>
      <c r="F817" s="115"/>
      <c r="G817" s="115"/>
    </row>
    <row r="818" spans="2:7" ht="15.75" x14ac:dyDescent="0.25">
      <c r="B818" s="105" t="s">
        <v>888</v>
      </c>
      <c r="C818" s="105"/>
      <c r="D818" s="105"/>
      <c r="E818" s="105"/>
      <c r="F818" s="115"/>
      <c r="G818" s="115"/>
    </row>
    <row r="819" spans="2:7" ht="15.75" x14ac:dyDescent="0.25">
      <c r="B819" s="105" t="s">
        <v>889</v>
      </c>
      <c r="C819" s="105"/>
      <c r="D819" s="105"/>
      <c r="E819" s="105"/>
      <c r="F819" s="115"/>
      <c r="G819" s="115"/>
    </row>
    <row r="820" spans="2:7" ht="15.75" x14ac:dyDescent="0.25">
      <c r="B820" s="105" t="s">
        <v>890</v>
      </c>
      <c r="C820" s="105"/>
      <c r="D820" s="105"/>
      <c r="E820" s="105"/>
      <c r="F820" s="115"/>
      <c r="G820" s="115"/>
    </row>
    <row r="821" spans="2:7" ht="15.75" x14ac:dyDescent="0.25">
      <c r="B821" s="105" t="s">
        <v>891</v>
      </c>
      <c r="C821" s="105"/>
      <c r="D821" s="105"/>
      <c r="E821" s="105"/>
      <c r="F821" s="115"/>
      <c r="G821" s="115"/>
    </row>
    <row r="822" spans="2:7" ht="15.75" x14ac:dyDescent="0.25">
      <c r="B822" s="105" t="s">
        <v>892</v>
      </c>
      <c r="C822" s="105"/>
      <c r="D822" s="105"/>
      <c r="E822" s="105"/>
      <c r="F822" s="115"/>
      <c r="G822" s="115"/>
    </row>
    <row r="823" spans="2:7" ht="15.75" x14ac:dyDescent="0.25">
      <c r="B823" s="105" t="s">
        <v>893</v>
      </c>
      <c r="C823" s="105"/>
      <c r="D823" s="105"/>
      <c r="E823" s="105"/>
      <c r="F823" s="115"/>
      <c r="G823" s="115"/>
    </row>
    <row r="824" spans="2:7" ht="15.75" x14ac:dyDescent="0.25">
      <c r="B824" s="105" t="s">
        <v>894</v>
      </c>
      <c r="C824" s="105"/>
      <c r="D824" s="105"/>
      <c r="E824" s="105"/>
      <c r="F824" s="115"/>
      <c r="G824" s="115"/>
    </row>
    <row r="825" spans="2:7" ht="15.75" x14ac:dyDescent="0.25">
      <c r="B825" s="105" t="s">
        <v>895</v>
      </c>
      <c r="C825" s="105"/>
      <c r="D825" s="105"/>
      <c r="E825" s="105"/>
      <c r="F825" s="115"/>
      <c r="G825" s="115"/>
    </row>
    <row r="826" spans="2:7" ht="15.75" x14ac:dyDescent="0.25">
      <c r="B826" s="105" t="s">
        <v>896</v>
      </c>
      <c r="C826" s="105"/>
      <c r="D826" s="105"/>
      <c r="E826" s="105"/>
      <c r="F826" s="115"/>
      <c r="G826" s="115"/>
    </row>
    <row r="827" spans="2:7" ht="15.75" x14ac:dyDescent="0.25">
      <c r="B827" s="105" t="s">
        <v>897</v>
      </c>
      <c r="C827" s="105"/>
      <c r="D827" s="105"/>
      <c r="E827" s="105"/>
      <c r="F827" s="115"/>
      <c r="G827" s="115"/>
    </row>
    <row r="828" spans="2:7" ht="15.75" x14ac:dyDescent="0.25">
      <c r="B828" s="105" t="s">
        <v>898</v>
      </c>
      <c r="C828" s="105"/>
      <c r="D828" s="105"/>
      <c r="E828" s="105"/>
      <c r="F828" s="115"/>
      <c r="G828" s="115"/>
    </row>
    <row r="829" spans="2:7" ht="15.75" x14ac:dyDescent="0.25">
      <c r="B829" s="105" t="s">
        <v>899</v>
      </c>
      <c r="C829" s="105"/>
      <c r="D829" s="105"/>
      <c r="E829" s="105"/>
      <c r="F829" s="115"/>
      <c r="G829" s="115"/>
    </row>
    <row r="830" spans="2:7" ht="15.75" x14ac:dyDescent="0.25">
      <c r="B830" s="105" t="s">
        <v>900</v>
      </c>
      <c r="C830" s="105"/>
      <c r="D830" s="105"/>
      <c r="E830" s="105"/>
      <c r="F830" s="115"/>
      <c r="G830" s="115"/>
    </row>
  </sheetData>
  <autoFilter ref="A1:BT6" xr:uid="{3660EDDF-9824-459A-B1C8-2F788B26FAB7}"/>
  <dataValidations count="8">
    <dataValidation type="list" allowBlank="1" showInputMessage="1" showErrorMessage="1" sqref="WLN5:WLN7 WVJ5:WVJ7 IX5:IX7 ST5:ST7 ACP5:ACP7 AML5:AML7 AWH5:AWH7 BGD5:BGD7 BPZ5:BPZ7 BZV5:BZV7 CJR5:CJR7 CTN5:CTN7 DDJ5:DDJ7 DNF5:DNF7 DXB5:DXB7 EGX5:EGX7 EQT5:EQT7 FAP5:FAP7 FKL5:FKL7 FUH5:FUH7 GED5:GED7 GNZ5:GNZ7 GXV5:GXV7 HHR5:HHR7 HRN5:HRN7 IBJ5:IBJ7 ILF5:ILF7 IVB5:IVB7 JEX5:JEX7 JOT5:JOT7 JYP5:JYP7 KIL5:KIL7 KSH5:KSH7 LCD5:LCD7 LLZ5:LLZ7 LVV5:LVV7 MFR5:MFR7 MPN5:MPN7 MZJ5:MZJ7 NJF5:NJF7 NTB5:NTB7 OCX5:OCX7 OMT5:OMT7 OWP5:OWP7 PGL5:PGL7 PQH5:PQH7 QAD5:QAD7 QJZ5:QJZ7 QTV5:QTV7 RDR5:RDR7 RNN5:RNN7 RXJ5:RXJ7 SHF5:SHF7 SRB5:SRB7 TAX5:TAX7 TKT5:TKT7 TUP5:TUP7 UEL5:UEL7 UOH5:UOH7 UYD5:UYD7 VHZ5:VHZ7 VRV5:VRV7 WBR5:WBR7" xr:uid="{00000000-0002-0000-0200-000000000000}">
      <formula1>$E$979:$E$1669</formula1>
    </dataValidation>
    <dataValidation type="list" allowBlank="1" showInputMessage="1" showErrorMessage="1" sqref="WLO5:WLO7 WVK5:WVK7 IY5:IY7 SU5:SU7 ACQ5:ACQ7 AMM5:AMM7 AWI5:AWI7 BGE5:BGE7 BQA5:BQA7 BZW5:BZW7 CJS5:CJS7 CTO5:CTO7 DDK5:DDK7 DNG5:DNG7 DXC5:DXC7 EGY5:EGY7 EQU5:EQU7 FAQ5:FAQ7 FKM5:FKM7 FUI5:FUI7 GEE5:GEE7 GOA5:GOA7 GXW5:GXW7 HHS5:HHS7 HRO5:HRO7 IBK5:IBK7 ILG5:ILG7 IVC5:IVC7 JEY5:JEY7 JOU5:JOU7 JYQ5:JYQ7 KIM5:KIM7 KSI5:KSI7 LCE5:LCE7 LMA5:LMA7 LVW5:LVW7 MFS5:MFS7 MPO5:MPO7 MZK5:MZK7 NJG5:NJG7 NTC5:NTC7 OCY5:OCY7 OMU5:OMU7 OWQ5:OWQ7 PGM5:PGM7 PQI5:PQI7 QAE5:QAE7 QKA5:QKA7 QTW5:QTW7 RDS5:RDS7 RNO5:RNO7 RXK5:RXK7 SHG5:SHG7 SRC5:SRC7 TAY5:TAY7 TKU5:TKU7 TUQ5:TUQ7 UEM5:UEM7 UOI5:UOI7 UYE5:UYE7 VIA5:VIA7 VRW5:VRW7 WBS5:WBS7" xr:uid="{00000000-0002-0000-0200-000001000000}">
      <formula1>$A$979:$A$985</formula1>
    </dataValidation>
    <dataValidation type="list" allowBlank="1" showInputMessage="1" showErrorMessage="1" sqref="IZ5:IZ7 WVL5:WVL7 WLP5:WLP7 WBT5:WBT7 VRX5:VRX7 VIB5:VIB7 UYF5:UYF7 UOJ5:UOJ7 UEN5:UEN7 TUR5:TUR7 TKV5:TKV7 TAZ5:TAZ7 SRD5:SRD7 SHH5:SHH7 RXL5:RXL7 RNP5:RNP7 RDT5:RDT7 QTX5:QTX7 QKB5:QKB7 QAF5:QAF7 PQJ5:PQJ7 PGN5:PGN7 OWR5:OWR7 OMV5:OMV7 OCZ5:OCZ7 NTD5:NTD7 NJH5:NJH7 MZL5:MZL7 MPP5:MPP7 MFT5:MFT7 LVX5:LVX7 LMB5:LMB7 LCF5:LCF7 KSJ5:KSJ7 KIN5:KIN7 JYR5:JYR7 JOV5:JOV7 JEZ5:JEZ7 IVD5:IVD7 ILH5:ILH7 IBL5:IBL7 HRP5:HRP7 HHT5:HHT7 GXX5:GXX7 GOB5:GOB7 GEF5:GEF7 FUJ5:FUJ7 FKN5:FKN7 FAR5:FAR7 EQV5:EQV7 EGZ5:EGZ7 DXD5:DXD7 DNH5:DNH7 DDL5:DDL7 CTP5:CTP7 CJT5:CJT7 BZX5:BZX7 BQB5:BQB7 BGF5:BGF7 AWJ5:AWJ7 AMN5:AMN7 ACR5:ACR7 SV5:SV7" xr:uid="{00000000-0002-0000-0200-000002000000}">
      <formula1>#REF!</formula1>
    </dataValidation>
    <dataValidation type="list" allowBlank="1" showInputMessage="1" showErrorMessage="1" sqref="WLQ5:WLQ7 WVM5:WVM7 JA5:JA7 SW5:SW7 ACS5:ACS7 AMO5:AMO7 AWK5:AWK7 BGG5:BGG7 BQC5:BQC7 BZY5:BZY7 CJU5:CJU7 CTQ5:CTQ7 DDM5:DDM7 DNI5:DNI7 DXE5:DXE7 EHA5:EHA7 EQW5:EQW7 FAS5:FAS7 FKO5:FKO7 FUK5:FUK7 GEG5:GEG7 GOC5:GOC7 GXY5:GXY7 HHU5:HHU7 HRQ5:HRQ7 IBM5:IBM7 ILI5:ILI7 IVE5:IVE7 JFA5:JFA7 JOW5:JOW7 JYS5:JYS7 KIO5:KIO7 KSK5:KSK7 LCG5:LCG7 LMC5:LMC7 LVY5:LVY7 MFU5:MFU7 MPQ5:MPQ7 MZM5:MZM7 NJI5:NJI7 NTE5:NTE7 ODA5:ODA7 OMW5:OMW7 OWS5:OWS7 PGO5:PGO7 PQK5:PQK7 QAG5:QAG7 QKC5:QKC7 QTY5:QTY7 RDU5:RDU7 RNQ5:RNQ7 RXM5:RXM7 SHI5:SHI7 SRE5:SRE7 TBA5:TBA7 TKW5:TKW7 TUS5:TUS7 UEO5:UEO7 UOK5:UOK7 UYG5:UYG7 VIC5:VIC7 VRY5:VRY7 WBU5:WBU7" xr:uid="{00000000-0002-0000-0200-000003000000}">
      <formula1>$C$979:$C$1002</formula1>
    </dataValidation>
    <dataValidation type="list" allowBlank="1" showInputMessage="1" showErrorMessage="1" sqref="B2:B6" xr:uid="{00000000-0002-0000-0200-000004000000}">
      <formula1>$B$170:$B$830</formula1>
    </dataValidation>
    <dataValidation type="list" allowBlank="1" showInputMessage="1" showErrorMessage="1" sqref="C2:C6" xr:uid="{00000000-0002-0000-0200-000005000000}">
      <formula1>$C$170:$C$176</formula1>
    </dataValidation>
    <dataValidation type="list" allowBlank="1" showInputMessage="1" showErrorMessage="1" sqref="D2:D6" xr:uid="{00000000-0002-0000-0200-000006000000}">
      <formula1>$F$170:$F$179</formula1>
    </dataValidation>
    <dataValidation type="list" allowBlank="1" showInputMessage="1" showErrorMessage="1" sqref="E2:E6" xr:uid="{00000000-0002-0000-0200-000007000000}">
      <formula1>$D$170:$D$193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variacion</vt:lpstr>
      <vt:lpstr>gasto</vt:lpstr>
      <vt:lpstr>ingreso</vt:lpstr>
      <vt:lpstr>gasto!Área_de_impresión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M. de Leon P.</dc:creator>
  <cp:lastModifiedBy>home</cp:lastModifiedBy>
  <cp:lastPrinted>2018-04-16T17:38:41Z</cp:lastPrinted>
  <dcterms:created xsi:type="dcterms:W3CDTF">2018-02-22T16:35:25Z</dcterms:created>
  <dcterms:modified xsi:type="dcterms:W3CDTF">2018-07-20T16:13:17Z</dcterms:modified>
</cp:coreProperties>
</file>