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hy Sanchez\Desktop\CORAAPPLATA 2022\CORAAPLATA-CCC-CP-2022-0007\"/>
    </mc:Choice>
  </mc:AlternateContent>
  <xr:revisionPtr revIDLastSave="0" documentId="8_{8CAE30F7-320E-4597-AD32-CF4CA48F8DDF}" xr6:coauthVersionLast="47" xr6:coauthVersionMax="47" xr10:uidLastSave="{00000000-0000-0000-0000-000000000000}"/>
  <bookViews>
    <workbookView xWindow="-110" yWindow="-110" windowWidth="19420" windowHeight="10300" xr2:uid="{AFE6CDCD-ED12-471F-94F9-B1F8AFED4BF3}"/>
  </bookViews>
  <sheets>
    <sheet name="GUANANICO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#REF!</definedName>
    <definedName name="\A">#REF!</definedName>
    <definedName name="\F" localSheetId="0">#REF!</definedName>
    <definedName name="\F">#REF!</definedName>
    <definedName name="\I" localSheetId="0">#REF!</definedName>
    <definedName name="\I">#REF!</definedName>
    <definedName name="\L">#REF!</definedName>
    <definedName name="\P">#REF!</definedName>
    <definedName name="\Q">#REF!</definedName>
    <definedName name="\S">#REF!</definedName>
    <definedName name="__pu1">#REF!</definedName>
    <definedName name="__PU3">#REF!</definedName>
    <definedName name="__PU6">#REF!</definedName>
    <definedName name="__SUB1">#REF!</definedName>
    <definedName name="__TUB24">#N/A</definedName>
    <definedName name="_Key1" hidden="1">#REF!</definedName>
    <definedName name="_Key2" hidden="1">#REF!</definedName>
    <definedName name="_NO1">#REF!</definedName>
    <definedName name="_NO2">#REF!</definedName>
    <definedName name="_o">#REF!</definedName>
    <definedName name="_Order1" hidden="1">255</definedName>
    <definedName name="_Order2" hidden="1">255</definedName>
    <definedName name="_pu1">#REF!</definedName>
    <definedName name="_PU3">#REF!</definedName>
    <definedName name="_PU6">#REF!</definedName>
    <definedName name="_Sort" hidden="1">#REF!</definedName>
    <definedName name="_SUB1">#REF!</definedName>
    <definedName name="_TUB24">#N/A</definedName>
    <definedName name="_ZC1">#REF!</definedName>
    <definedName name="_ZE1">#REF!</definedName>
    <definedName name="_ZE2">#REF!</definedName>
    <definedName name="_ZE3">#REF!</definedName>
    <definedName name="_ZE4">#REF!</definedName>
    <definedName name="_ZE5">#REF!</definedName>
    <definedName name="_ZE6">#REF!</definedName>
    <definedName name="a">'[1]Trabajos Generales'!$F$4</definedName>
    <definedName name="acarreo">'[2]Listado Equipos a utilizar'!#REF!</definedName>
    <definedName name="aceras">[3]ANALISIS!$H$725</definedName>
    <definedName name="acero">#N/A</definedName>
    <definedName name="acero1">#REF!</definedName>
    <definedName name="acerog40">[4]MATERIALES!$G$7</definedName>
    <definedName name="aceroi">#REF!</definedName>
    <definedName name="aceroii">#REF!</definedName>
    <definedName name="aceromalla">#REF!</definedName>
    <definedName name="ADHERENCIA">#N/A</definedName>
    <definedName name="adm">'[5]Resumen Precio Equipos'!$C$28</definedName>
    <definedName name="ADMINISTRATIVOS">#REF!</definedName>
    <definedName name="Agregado">#REF!</definedName>
    <definedName name="agricola">'[2]Listado Equipos a utilizar'!#REF!</definedName>
    <definedName name="Agua">#REF!</definedName>
    <definedName name="aguarras">#REF!</definedName>
    <definedName name="alambi">#REF!</definedName>
    <definedName name="alambii">#REF!</definedName>
    <definedName name="alambiii">#REF!</definedName>
    <definedName name="alambiiii">#REF!</definedName>
    <definedName name="Alambre">#REF!</definedName>
    <definedName name="Alambre_No.18">#REF!</definedName>
    <definedName name="alambre18">[4]MATERIALES!$G$10</definedName>
    <definedName name="analisis" localSheetId="0">#REF!,#REF!,#REF!</definedName>
    <definedName name="analisis">#REF!,#REF!,#REF!</definedName>
    <definedName name="analisis2">#REF!</definedName>
    <definedName name="analisisI">#REF!</definedName>
    <definedName name="Anclaje_de_Pilotes">#REF!</definedName>
    <definedName name="_xlnm.Print_Area">#REF!</definedName>
    <definedName name="arenabca" localSheetId="0">#REF!</definedName>
    <definedName name="arenabca">#REF!</definedName>
    <definedName name="arenafina">[4]MATERIALES!$G$11</definedName>
    <definedName name="arenaitabo">[4]MATERIALES!$G$12</definedName>
    <definedName name="arenalavada">[4]MATERIALES!$G$13</definedName>
    <definedName name="arenapta">#REF!</definedName>
    <definedName name="ari">#REF!</definedName>
    <definedName name="arii">#REF!</definedName>
    <definedName name="ariii">#REF!</definedName>
    <definedName name="ariiii">#REF!</definedName>
    <definedName name="arranque">'[2]Listado Equipos a utilizar'!#REF!</definedName>
    <definedName name="asfali">#REF!</definedName>
    <definedName name="asfalii">#REF!</definedName>
    <definedName name="asfaliii">#REF!</definedName>
    <definedName name="asfaliiii">#REF!</definedName>
    <definedName name="asientoi">#REF!</definedName>
    <definedName name="asientoii">#REF!</definedName>
    <definedName name="asientoiii">#REF!</definedName>
    <definedName name="asientoiiii">#REF!</definedName>
    <definedName name="AYCARP">[6]Ins!#REF!</definedName>
    <definedName name="ayoperador" localSheetId="0">#REF!</definedName>
    <definedName name="ayoperador">#REF!</definedName>
    <definedName name="Ayudante">[7]MO!$C$22</definedName>
    <definedName name="ayudcadenero">[4]OBRAMANO!$F$67</definedName>
    <definedName name="b">'[1]Trabajos Generales'!$C$8</definedName>
    <definedName name="banci">#REF!</definedName>
    <definedName name="bancii">#REF!</definedName>
    <definedName name="banciii">#REF!</definedName>
    <definedName name="banciiii">#REF!</definedName>
    <definedName name="banli">#REF!</definedName>
    <definedName name="banlii">#REF!</definedName>
    <definedName name="banliii">#REF!</definedName>
    <definedName name="banliiii">#REF!</definedName>
    <definedName name="BARANDILLA">#REF!</definedName>
    <definedName name="BASE">#N/A</definedName>
    <definedName name="baseia">#REF!</definedName>
    <definedName name="baseib">#REF!</definedName>
    <definedName name="baseic">#REF!</definedName>
    <definedName name="baseiia">#REF!</definedName>
    <definedName name="baseiib">#REF!</definedName>
    <definedName name="baseiic">#REF!</definedName>
    <definedName name="baseiiia">#REF!</definedName>
    <definedName name="baseiiib">#REF!</definedName>
    <definedName name="baseiiic">#REF!</definedName>
    <definedName name="baseiiiia">#REF!</definedName>
    <definedName name="baseiiiib">#REF!</definedName>
    <definedName name="baseiiiic">#REF!</definedName>
    <definedName name="BENEFICIOS">#REF!</definedName>
    <definedName name="bloques4">[4]MATERIALES!#REF!</definedName>
    <definedName name="bloques6">[4]MATERIALES!#REF!</definedName>
    <definedName name="bloques8">[4]MATERIALES!#REF!</definedName>
    <definedName name="brochas">#REF!</definedName>
    <definedName name="Cable_de_Postensado">#REF!</definedName>
    <definedName name="cadeneros">'[5]O.M. y Salarios'!#REF!</definedName>
    <definedName name="camioncama">'[2]Listado Equipos a utilizar'!#REF!</definedName>
    <definedName name="camioneta">'[2]Listado Equipos a utilizar'!#REF!</definedName>
    <definedName name="CAMIONVOLTEO">[4]EQUIPOS!$I$19</definedName>
    <definedName name="CAMPAMENTO" localSheetId="0">#REF!</definedName>
    <definedName name="CAMPAMENTO">#REF!</definedName>
    <definedName name="canali" localSheetId="0">#REF!</definedName>
    <definedName name="canali">#REF!</definedName>
    <definedName name="canalii" localSheetId="0">#REF!</definedName>
    <definedName name="canalii">#REF!</definedName>
    <definedName name="canaliii">#REF!</definedName>
    <definedName name="canaliiii">#REF!</definedName>
    <definedName name="Cant">#REF!</definedName>
    <definedName name="CANT1">#REF!</definedName>
    <definedName name="CANT3">#REF!</definedName>
    <definedName name="CANT6">#REF!</definedName>
    <definedName name="canta">#REF!</definedName>
    <definedName name="CANTIDADPRESUPUESTO">#REF!</definedName>
    <definedName name="cantp">#REF!</definedName>
    <definedName name="cantpre">#REF!</definedName>
    <definedName name="cantt">#REF!</definedName>
    <definedName name="Capatazequipo">[4]OBRAMANO!$F$81</definedName>
    <definedName name="CARANTEPECHO">'[6]M.O.'!#REF!</definedName>
    <definedName name="CARCOL30">'[6]M.O.'!#REF!</definedName>
    <definedName name="CARCOL50">'[6]M.O.'!#REF!</definedName>
    <definedName name="CARCOLAMARRE">'[6]M.O.'!#REF!</definedName>
    <definedName name="cargador">'[2]Listado Equipos a utilizar'!#REF!</definedName>
    <definedName name="CARGADORB">[8]EQUIPOS!$D$13</definedName>
    <definedName name="CARLOSAPLA">'[6]M.O.'!#REF!</definedName>
    <definedName name="CARLOSAVARIASAGUAS">'[6]M.O.'!#REF!</definedName>
    <definedName name="CARMURO">'[6]M.O.'!#REF!</definedName>
    <definedName name="CARP1">[6]Ins!#REF!</definedName>
    <definedName name="CARP2">[6]Ins!#REF!</definedName>
    <definedName name="CARPDINTEL">'[6]M.O.'!#REF!</definedName>
    <definedName name="Carpintero_1ra">[7]MO!$C$21</definedName>
    <definedName name="Carpintero_2da">[7]MO!$C$20</definedName>
    <definedName name="CARPVIGA2040">'[6]M.O.'!#REF!</definedName>
    <definedName name="CARPVIGA3050">'[6]M.O.'!#REF!</definedName>
    <definedName name="CARPVIGA3060">'[6]M.O.'!#REF!</definedName>
    <definedName name="CARPVIGA4080">'[6]M.O.'!#REF!</definedName>
    <definedName name="CARRAMPA">'[6]M.O.'!#REF!</definedName>
    <definedName name="CASBESTO">'[6]M.O.'!#REF!</definedName>
    <definedName name="Casting_Bed" localSheetId="0">#REF!</definedName>
    <definedName name="Casting_Bed">#REF!</definedName>
    <definedName name="CAT214BFT">[4]EQUIPOS!$I$15</definedName>
    <definedName name="Cat950B">[4]EQUIPOS!$I$14</definedName>
    <definedName name="CBLOCK10">[6]Ins!#REF!</definedName>
    <definedName name="Cemento" localSheetId="0">#REF!</definedName>
    <definedName name="Cemento">#REF!</definedName>
    <definedName name="cementoblanco">[4]MATERIALES!#REF!</definedName>
    <definedName name="cementogris">[4]MATERIALES!$G$17</definedName>
    <definedName name="ceramcr33">[4]MATERIALES!#REF!</definedName>
    <definedName name="ceramcriolla">[4]MATERIALES!#REF!</definedName>
    <definedName name="ceramicaitalia">[4]MATERIALES!#REF!</definedName>
    <definedName name="ceramicaitaliapared">[4]MATERIALES!#REF!</definedName>
    <definedName name="ceramicaitalipared">[4]MATERIALES!#REF!</definedName>
    <definedName name="cfrontal">'[5]Resumen Precio Equipos'!$I$16</definedName>
    <definedName name="chazo">[4]OBRAMANO!#REF!</definedName>
    <definedName name="chilena" localSheetId="0">#REF!</definedName>
    <definedName name="chilena">#REF!</definedName>
    <definedName name="Chofercisterna">[4]OBRAMANO!$F$79</definedName>
    <definedName name="cisterna">'[2]Listado Equipos a utilizar'!$I$11</definedName>
    <definedName name="Clavos">#REF!</definedName>
    <definedName name="COLC1">#REF!</definedName>
    <definedName name="COLC2">#REF!</definedName>
    <definedName name="COLC3CIR">#REF!</definedName>
    <definedName name="COLC4">#REF!</definedName>
    <definedName name="colorante">#REF!</definedName>
    <definedName name="Compresores">[4]EQUIPOS!$I$28</definedName>
    <definedName name="control" localSheetId="0">#REF!</definedName>
    <definedName name="control">#REF!</definedName>
    <definedName name="cprestamo">[8]EQUIPOS!$D$27</definedName>
    <definedName name="CRONOGRAMA" localSheetId="0">#REF!</definedName>
    <definedName name="CRONOGRAMA">#REF!</definedName>
    <definedName name="Cuadro_Resumen" localSheetId="0">#REF!</definedName>
    <definedName name="Cuadro_Resumen">#REF!</definedName>
    <definedName name="Cubo_para_vaciado_de_Hormigón" localSheetId="0">#REF!</definedName>
    <definedName name="Cubo_para_vaciado_de_Hormigón">#REF!</definedName>
    <definedName name="cunetasi">#REF!</definedName>
    <definedName name="cunetasii">#REF!</definedName>
    <definedName name="cunetasiii">#REF!</definedName>
    <definedName name="cunetasiiii">#REF!</definedName>
    <definedName name="Curado_y_Aditivo">#REF!</definedName>
    <definedName name="cvi">#REF!</definedName>
    <definedName name="cvii">#REF!</definedName>
    <definedName name="cviii">#REF!</definedName>
    <definedName name="cviiii">#REF!</definedName>
    <definedName name="CZINC">'[6]M.O.'!#REF!</definedName>
    <definedName name="d">'[1]Trabajos Generales'!$D$9</definedName>
    <definedName name="D7H">[4]EQUIPOS!$I$9</definedName>
    <definedName name="D8K">[4]EQUIPOS!$I$8</definedName>
    <definedName name="d8r">'[2]Listado Equipos a utilizar'!#REF!</definedName>
    <definedName name="D8T">'[5]Resumen Precio Equipos'!$I$13</definedName>
    <definedName name="DD">#REF!</definedName>
    <definedName name="DEDE" hidden="1">#REF!</definedName>
    <definedName name="DEDE2" hidden="1">#REF!</definedName>
    <definedName name="DEDE3" hidden="1">#REF!</definedName>
    <definedName name="DEDE4">#REF!</definedName>
    <definedName name="DEDE5" hidden="1">#REF!</definedName>
    <definedName name="DEDE6" hidden="1">#REF!</definedName>
    <definedName name="DEDE7" hidden="1">#REF!</definedName>
    <definedName name="DEDE8">#REF!</definedName>
    <definedName name="deducciones">#REF!</definedName>
    <definedName name="DESCRIPCION">#REF!</definedName>
    <definedName name="desi">#REF!</definedName>
    <definedName name="desii">#REF!</definedName>
    <definedName name="desiii">#REF!</definedName>
    <definedName name="desiiii">#REF!</definedName>
    <definedName name="DESPLU3" localSheetId="0">#REF!</definedName>
    <definedName name="DESPLU3">#REF!</definedName>
    <definedName name="desvi">#REF!</definedName>
    <definedName name="desvii">#REF!</definedName>
    <definedName name="desviii">#REF!</definedName>
    <definedName name="desviiii">#REF!</definedName>
    <definedName name="distribuidor">'[2]Listado Equipos a utilizar'!$I$12</definedName>
    <definedName name="drenajei">#REF!</definedName>
    <definedName name="drenajeii">#REF!</definedName>
    <definedName name="drenajeiii">#REF!</definedName>
    <definedName name="drenajeiiii">#REF!</definedName>
    <definedName name="drenajeiiiii">#REF!</definedName>
    <definedName name="drenajeiiiiii">#REF!</definedName>
    <definedName name="drenajeiiiiiii">#REF!</definedName>
    <definedName name="dtecnica">'[5]Resumen Precio Equipos'!$C$27</definedName>
    <definedName name="dulce">#REF!</definedName>
    <definedName name="DYNACA25">[4]EQUIPOS!$I$13</definedName>
    <definedName name="e214bft">'[2]Listado Equipos a utilizar'!#REF!</definedName>
    <definedName name="e320b">'[2]Listado Equipos a utilizar'!#REF!</definedName>
    <definedName name="Empalme_de_Pilotes">#REF!</definedName>
    <definedName name="Encache">[4]OBRAMANO!$F$43</definedName>
    <definedName name="encai" localSheetId="0">#REF!</definedName>
    <definedName name="encai">#REF!</definedName>
    <definedName name="encaii" localSheetId="0">#REF!</definedName>
    <definedName name="encaii">#REF!</definedName>
    <definedName name="encaiii" localSheetId="0">#REF!</definedName>
    <definedName name="encaiii">#REF!</definedName>
    <definedName name="encaiiii">#REF!</definedName>
    <definedName name="eqacero">'[2]Listado Equipos a utilizar'!#REF!</definedName>
    <definedName name="escari">#REF!</definedName>
    <definedName name="escarii">#REF!</definedName>
    <definedName name="escariii">#REF!</definedName>
    <definedName name="escariiii">#REF!</definedName>
    <definedName name="escobillones">'[2]Listado Equipos a utilizar'!#REF!</definedName>
    <definedName name="Eslingas">#REF!</definedName>
    <definedName name="ex320b">'[2]Listado Equipos a utilizar'!#REF!</definedName>
    <definedName name="EXC_NO_CLASIF">#REF!</definedName>
    <definedName name="excavadora">'[2]Listado Equipos a utilizar'!#REF!</definedName>
    <definedName name="excavadora235">[4]EQUIPOS!$I$16</definedName>
    <definedName name="exesi" localSheetId="0">#REF!</definedName>
    <definedName name="exesi">#REF!</definedName>
    <definedName name="exesii" localSheetId="0">#REF!</definedName>
    <definedName name="exesii">#REF!</definedName>
    <definedName name="exesiii" localSheetId="0">#REF!</definedName>
    <definedName name="exesiii">#REF!</definedName>
    <definedName name="exesiiii">#REF!</definedName>
    <definedName name="FACT">#REF!</definedName>
    <definedName name="FECHA">#REF!</definedName>
    <definedName name="FF" hidden="1">#REF!</definedName>
    <definedName name="FORMATO">#REF!</definedName>
    <definedName name="GASOLINA" localSheetId="0">[9]Ins!$E$582</definedName>
    <definedName name="GASOLINA">[10]Ins!$E$582</definedName>
    <definedName name="GASTOSGENERALES" localSheetId="0">#REF!</definedName>
    <definedName name="GASTOSGENERALES">#REF!</definedName>
    <definedName name="GASTOSGENERALESA" localSheetId="0">#REF!</definedName>
    <definedName name="GASTOSGENERALESA">#REF!</definedName>
    <definedName name="gavi" localSheetId="0">#REF!</definedName>
    <definedName name="gavi">#REF!</definedName>
    <definedName name="gavii">#REF!</definedName>
    <definedName name="gaviii">#REF!</definedName>
    <definedName name="gaviiii">#REF!</definedName>
    <definedName name="Gaviones">[4]MATERIALES!$G$32</definedName>
    <definedName name="GFGFF" hidden="1">#REF!</definedName>
    <definedName name="GFSG" hidden="1">#REF!</definedName>
    <definedName name="GRADER12G">[4]EQUIPOS!$I$11</definedName>
    <definedName name="graderm">'[2]Listado Equipos a utilizar'!#REF!</definedName>
    <definedName name="Grúa_Manitowoc_2900">#REF!</definedName>
    <definedName name="gt">#REF!</definedName>
    <definedName name="H">#N/A</definedName>
    <definedName name="hai">#REF!</definedName>
    <definedName name="haii">#REF!</definedName>
    <definedName name="haiii">#REF!</definedName>
    <definedName name="haiiii">#REF!</definedName>
    <definedName name="hbi">#REF!</definedName>
    <definedName name="hbii">#REF!</definedName>
    <definedName name="hbiii">#REF!</definedName>
    <definedName name="hbiiii">#REF!</definedName>
    <definedName name="hci">#REF!</definedName>
    <definedName name="hcii">#REF!</definedName>
    <definedName name="hciii">#REF!</definedName>
    <definedName name="hciiii">#REF!</definedName>
    <definedName name="hcpi">#REF!</definedName>
    <definedName name="hcpii">#REF!</definedName>
    <definedName name="hcpiii">#REF!</definedName>
    <definedName name="hcpiiii">#REF!</definedName>
    <definedName name="hilo">#REF!</definedName>
    <definedName name="HINCA">#REF!</definedName>
    <definedName name="Hinca_de_Pilotes">#REF!</definedName>
    <definedName name="HINCADEPILOTES">#REF!</definedName>
    <definedName name="HORACIO">#REF!</definedName>
    <definedName name="hormigon140">#REF!</definedName>
    <definedName name="hormigon210">#REF!</definedName>
    <definedName name="hormigon240">#REF!</definedName>
    <definedName name="Hormigon240i">[4]MATERIALES!#REF!</definedName>
    <definedName name="hormigon280">#REF!</definedName>
    <definedName name="HORMIGON350">#REF!</definedName>
    <definedName name="HORMIGONARMADOALETAS">#REF!</definedName>
    <definedName name="HORMIGONARMADOESTRIBOS">#REF!</definedName>
    <definedName name="HORMIGONARMADOGUARDARRUEDASYDEFENSASLATERALES">#REF!</definedName>
    <definedName name="HORMIGONARMADOLOSADEAPROCHE">#REF!</definedName>
    <definedName name="HORMIGONARMADOLOSADETABLERO">#REF!</definedName>
    <definedName name="HORMIGONARMADOVIGUETAS">#REF!</definedName>
    <definedName name="hormigonproteccionpilas">#REF!</definedName>
    <definedName name="HORMIGONSIMPLE">#REF!</definedName>
    <definedName name="HORMIGONVIGASPOSTENSADAS">#REF!</definedName>
    <definedName name="IMPRIMACION">#N/A</definedName>
    <definedName name="INGENIERIA">#N/A</definedName>
    <definedName name="ingi">#REF!</definedName>
    <definedName name="ingii">#REF!</definedName>
    <definedName name="ingiii">#REF!</definedName>
    <definedName name="ingiiii">#REF!</definedName>
    <definedName name="itabo">#REF!</definedName>
    <definedName name="Izado_de_Tabletas">#REF!</definedName>
    <definedName name="IZAJE">#REF!</definedName>
    <definedName name="Izaje_de_Vigas_Postensadas">#REF!</definedName>
    <definedName name="jminimo">#REF!</definedName>
    <definedName name="kerosene">#REF!</definedName>
    <definedName name="Kilometro">[4]EQUIPOS!$I$25</definedName>
    <definedName name="komatsu">'[2]Listado Equipos a utilizar'!#REF!</definedName>
    <definedName name="Ligado_y_vaciado">#REF!</definedName>
    <definedName name="ligadohormigon">[4]OBRAMANO!#REF!</definedName>
    <definedName name="ligadora">'[2]Listado Equipos a utilizar'!#REF!</definedName>
    <definedName name="Ligadora_de_1_funda">#REF!</definedName>
    <definedName name="Ligadora_de_2_funda">#REF!</definedName>
    <definedName name="limpi">#REF!</definedName>
    <definedName name="limpii">#REF!</definedName>
    <definedName name="limpiii">#REF!</definedName>
    <definedName name="limpiiii">#REF!</definedName>
    <definedName name="llaveacero">#REF!</definedName>
    <definedName name="llaveacondicionamientohinca">#REF!</definedName>
    <definedName name="llaveagregado">#REF!</definedName>
    <definedName name="llaveagua">#REF!</definedName>
    <definedName name="llavealambre">#REF!</definedName>
    <definedName name="llaveanclajedepilotes">#REF!</definedName>
    <definedName name="llavecablepostensado">#REF!</definedName>
    <definedName name="llavecastingbed">#REF!</definedName>
    <definedName name="llavecemento">#REF!</definedName>
    <definedName name="llaveclavos">#REF!</definedName>
    <definedName name="llavecuradoyaditivo">#REF!</definedName>
    <definedName name="llaveempalmepilotes">#REF!</definedName>
    <definedName name="llavehincapilotes">#REF!</definedName>
    <definedName name="llaveizadotabletas">#REF!</definedName>
    <definedName name="llaveizajevigaspostensadas">#REF!</definedName>
    <definedName name="llaveligadoyvaciado">#REF!</definedName>
    <definedName name="llavemadera">#REF!</definedName>
    <definedName name="llavemanejocemento">#REF!</definedName>
    <definedName name="llavemanejopilotes">#REF!</definedName>
    <definedName name="llavemoacero">#REF!</definedName>
    <definedName name="llavemomadera">#REF!</definedName>
    <definedName name="LLAVES">#REF!</definedName>
    <definedName name="llavetratamientomoldes">#REF!</definedName>
    <definedName name="LOSA12">#REF!</definedName>
    <definedName name="LOSA20">#REF!</definedName>
    <definedName name="LOSA30">#REF!</definedName>
    <definedName name="lubricantes">[11]Materiales!$K$15</definedName>
    <definedName name="M.O._Colocación_Cables_Postensados" localSheetId="0">#REF!</definedName>
    <definedName name="M.O._Colocación_Cables_Postensados">#REF!</definedName>
    <definedName name="M.O._Colocación_Tabletas_Prefabricados" localSheetId="0">#REF!</definedName>
    <definedName name="M.O._Colocación_Tabletas_Prefabricados">#REF!</definedName>
    <definedName name="M.O._Confección_Moldes" localSheetId="0">#REF!</definedName>
    <definedName name="M.O._Confección_Moldes">#REF!</definedName>
    <definedName name="M.O._Vigas_Postensadas__Incl._Cast.">#REF!</definedName>
    <definedName name="MACO">[4]EQUIPOS!$I$21</definedName>
    <definedName name="Madera" localSheetId="0">#REF!</definedName>
    <definedName name="Madera">#REF!</definedName>
    <definedName name="MAESTROCARP">[6]Ins!#REF!</definedName>
    <definedName name="mami" localSheetId="0">#REF!</definedName>
    <definedName name="mami">#REF!</definedName>
    <definedName name="mamii" localSheetId="0">#REF!</definedName>
    <definedName name="mamii">#REF!</definedName>
    <definedName name="mamiii" localSheetId="0">#REF!</definedName>
    <definedName name="mamiii">#REF!</definedName>
    <definedName name="mamiiii">#REF!</definedName>
    <definedName name="Mano_de_Obra_Acero">#REF!</definedName>
    <definedName name="Mano_de_Obra_Madera">#REF!</definedName>
    <definedName name="mantenimientodemoldes">#REF!</definedName>
    <definedName name="manti">#REF!</definedName>
    <definedName name="mantii">#REF!</definedName>
    <definedName name="mantiii">#REF!</definedName>
    <definedName name="mantiiii">#REF!</definedName>
    <definedName name="MANTTRANSITO">#N/A</definedName>
    <definedName name="maquito">'[2]Listado Equipos a utilizar'!#REF!</definedName>
    <definedName name="martillo">#REF!</definedName>
    <definedName name="MBR">#REF!</definedName>
    <definedName name="mocarpinteria">#REF!</definedName>
    <definedName name="MOPISOCERAMICA">[6]Ins!#REF!</definedName>
    <definedName name="MURO30" localSheetId="0">#REF!</definedName>
    <definedName name="MURO30">#REF!</definedName>
    <definedName name="MUROBOVEDA12A10X2AD" localSheetId="0">#REF!</definedName>
    <definedName name="MUROBOVEDA12A10X2AD">#REF!</definedName>
    <definedName name="NCLASI" localSheetId="0">#REF!</definedName>
    <definedName name="NCLASI">#REF!</definedName>
    <definedName name="NCLASII">#REF!</definedName>
    <definedName name="NCLASIII">#REF!</definedName>
    <definedName name="NCLASIIII">#REF!</definedName>
    <definedName name="nissan">'[2]Listado Equipos a utilizar'!#REF!</definedName>
    <definedName name="o0">#REF!</definedName>
    <definedName name="obi">#REF!</definedName>
    <definedName name="obii">#REF!</definedName>
    <definedName name="obiii">#REF!</definedName>
    <definedName name="obiiii">#REF!</definedName>
    <definedName name="Obrero_Dia">[7]MO!$C$11</definedName>
    <definedName name="ofi" localSheetId="0">#REF!</definedName>
    <definedName name="ofi">#REF!</definedName>
    <definedName name="ofii" localSheetId="0">#REF!</definedName>
    <definedName name="ofii">#REF!</definedName>
    <definedName name="ofiii" localSheetId="0">#REF!</definedName>
    <definedName name="ofiii">#REF!</definedName>
    <definedName name="ofiiii">#REF!</definedName>
    <definedName name="OISOE">#REF!</definedName>
    <definedName name="omencofrado">'[5]O.M. y Salarios'!#REF!</definedName>
    <definedName name="opala">[11]Salarios!$D$16</definedName>
    <definedName name="Operadorgrader">[4]OBRAMANO!$F$74</definedName>
    <definedName name="operadorpala">[4]OBRAMANO!$F$72</definedName>
    <definedName name="operadorretro">[4]OBRAMANO!$F$77</definedName>
    <definedName name="operadorrodillo">[4]OBRAMANO!$F$75</definedName>
    <definedName name="operadortractor">[4]OBRAMANO!$F$76</definedName>
    <definedName name="otractor">[11]Salarios!$D$14</definedName>
    <definedName name="P.U." localSheetId="0">#REF!</definedName>
    <definedName name="P.U.">#REF!</definedName>
    <definedName name="P1XE" localSheetId="0">#REF!</definedName>
    <definedName name="P1XE">#REF!</definedName>
    <definedName name="P1XT" localSheetId="0">#REF!</definedName>
    <definedName name="P1XT">#REF!</definedName>
    <definedName name="P1YE">#REF!</definedName>
    <definedName name="P1YT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ala">#REF!</definedName>
    <definedName name="peon">'[5]O.M. y Salarios'!$G$39</definedName>
    <definedName name="PEONCARP">[6]Ins!#REF!</definedName>
    <definedName name="Peones" localSheetId="0">#REF!</definedName>
    <definedName name="Peones">#REF!</definedName>
    <definedName name="pico" localSheetId="0">#REF!</definedName>
    <definedName name="pico">#REF!</definedName>
    <definedName name="pilote" localSheetId="0">#REF!</definedName>
    <definedName name="pilote">#REF!</definedName>
    <definedName name="pilotes">#REF!</definedName>
    <definedName name="pinobruto">[4]MATERIALES!$G$33</definedName>
    <definedName name="Pintura_Epóxica_Popular">#REF!</definedName>
    <definedName name="pinturas">#REF!</definedName>
    <definedName name="Plancha_de_Plywood_4_x8_x3_4">#REF!</definedName>
    <definedName name="Planta_Eléctrica_para_tesado">#REF!</definedName>
    <definedName name="PLIGADORA2" localSheetId="0">[9]Ins!$E$584</definedName>
    <definedName name="PLIGADORA2">[10]Ins!$E$584</definedName>
    <definedName name="PLOMERO">[6]Ins!#REF!</definedName>
    <definedName name="PLOMEROAYUDANTE">[6]Ins!#REF!</definedName>
    <definedName name="PLOMEROOFICIAL">[6]Ins!#REF!</definedName>
    <definedName name="porciento" localSheetId="0">#REF!</definedName>
    <definedName name="porciento">#REF!</definedName>
    <definedName name="preci" localSheetId="0">#REF!</definedName>
    <definedName name="preci">#REF!</definedName>
    <definedName name="precii" localSheetId="0">#REF!</definedName>
    <definedName name="precii">#REF!</definedName>
    <definedName name="preciii">#REF!</definedName>
    <definedName name="preciiii">#REF!</definedName>
    <definedName name="precios">[12]Precios!$A$4:$F$1576</definedName>
    <definedName name="preli" localSheetId="0">#REF!</definedName>
    <definedName name="preli">#REF!</definedName>
    <definedName name="prelii" localSheetId="0">#REF!</definedName>
    <definedName name="prelii">#REF!</definedName>
    <definedName name="preliii" localSheetId="0">#REF!</definedName>
    <definedName name="preliii">#REF!</definedName>
    <definedName name="preliiii">#REF!</definedName>
    <definedName name="presupuestoc1">#REF!</definedName>
    <definedName name="presupuestoc2">#REF!</definedName>
    <definedName name="PRIMA">#REF!</definedName>
    <definedName name="PROMEDIO">#REF!</definedName>
    <definedName name="Proyecto">#REF!</definedName>
    <definedName name="pti">#REF!</definedName>
    <definedName name="ptii">#REF!</definedName>
    <definedName name="ptiii">#REF!</definedName>
    <definedName name="ptiiii">#REF!</definedName>
    <definedName name="PU">#REF!</definedName>
    <definedName name="puacero">#REF!</definedName>
    <definedName name="pubaranda">#REF!</definedName>
    <definedName name="pucabezales">#REF!</definedName>
    <definedName name="pucastingbed">#REF!</definedName>
    <definedName name="PUCEMENTO">#REF!</definedName>
    <definedName name="puhormigon280">#REF!</definedName>
    <definedName name="puinyeccion">#REF!</definedName>
    <definedName name="pulosaaproche">#REF!</definedName>
    <definedName name="pulosacalzada">#REF!</definedName>
    <definedName name="PUMADERA">#REF!</definedName>
    <definedName name="punewjersey">#REF!</definedName>
    <definedName name="putabletas">#REF!</definedName>
    <definedName name="puvigastransversales">#REF!</definedName>
    <definedName name="PWINCHE2000K" localSheetId="0">[9]Ins!$E$592</definedName>
    <definedName name="PWINCHE2000K">[10]Ins!$E$592</definedName>
    <definedName name="QUNI" localSheetId="0">#REF!</definedName>
    <definedName name="QUNI">#REF!</definedName>
    <definedName name="rastra">'[2]Listado Equipos a utilizar'!#REF!</definedName>
    <definedName name="rastrapuas">'[2]Listado Equipos a utilizar'!#REF!</definedName>
    <definedName name="reesti">#REF!</definedName>
    <definedName name="reestii">#REF!</definedName>
    <definedName name="reestiii">#REF!</definedName>
    <definedName name="reestiiii">#REF!</definedName>
    <definedName name="regi">'[13]Pasarela de L=60.00'!#REF!</definedName>
    <definedName name="REGISTRO">#N/A</definedName>
    <definedName name="rei">#REF!</definedName>
    <definedName name="reii">#REF!</definedName>
    <definedName name="reiii">#REF!</definedName>
    <definedName name="reiiii">#REF!</definedName>
    <definedName name="retui">#REF!</definedName>
    <definedName name="retuii">#REF!</definedName>
    <definedName name="retuiii">#REF!</definedName>
    <definedName name="retuiiii">#REF!</definedName>
    <definedName name="rodillo">'[2]Listado Equipos a utilizar'!#REF!</definedName>
    <definedName name="rodneu">'[2]Listado Equipos a utilizar'!#REF!</definedName>
    <definedName name="roti">#REF!</definedName>
    <definedName name="rotii">#REF!</definedName>
    <definedName name="rotiii">#REF!</definedName>
    <definedName name="rotiiii">#REF!</definedName>
    <definedName name="rvesti">#REF!</definedName>
    <definedName name="rvestii">#REF!</definedName>
    <definedName name="rvestiii">#REF!</definedName>
    <definedName name="rvestiiii">#REF!</definedName>
    <definedName name="SDFSDD">#REF!</definedName>
    <definedName name="SEGUROS">#REF!</definedName>
    <definedName name="senai">#REF!</definedName>
    <definedName name="senaii">#REF!</definedName>
    <definedName name="senaiii">#REF!</definedName>
    <definedName name="senaiiii">#REF!</definedName>
    <definedName name="Sereno_Mes">[7]MO!$B$16</definedName>
    <definedName name="solvente" localSheetId="0">#REF!</definedName>
    <definedName name="solvente">#REF!</definedName>
    <definedName name="SUB" localSheetId="0">#REF!</definedName>
    <definedName name="SUB">#REF!</definedName>
    <definedName name="SUBBASE">#N/A</definedName>
    <definedName name="Subida__Bajada_y_Transporte_Cemento" localSheetId="0">#REF!</definedName>
    <definedName name="Subida__Bajada_y_Transporte_Cemento">#REF!</definedName>
    <definedName name="subtotal">#REF!</definedName>
    <definedName name="SUBTOTAL1">#REF!</definedName>
    <definedName name="SUBTOTALA">#REF!</definedName>
    <definedName name="SUBTOTALGASTOSGENERALES">#REF!</definedName>
    <definedName name="SUBTOTALGASTOSGENERALES1">#REF!</definedName>
    <definedName name="SUBTOTALPRESU">#REF!</definedName>
    <definedName name="SUELDO">#REF!</definedName>
    <definedName name="SUMARIO">#REF!</definedName>
    <definedName name="SUMINISTROS">#REF!</definedName>
    <definedName name="tablestacas">#REF!</definedName>
    <definedName name="TABLETAS">#REF!</definedName>
    <definedName name="tetuii">#REF!</definedName>
    <definedName name="tie">#REF!</definedName>
    <definedName name="_xlnm.Print_Titles">#N/A</definedName>
    <definedName name="tiza">#REF!</definedName>
    <definedName name="tony">'[13]Pasarela de L=60.00'!#REF!</definedName>
    <definedName name="TOPOGRAFIA" localSheetId="0">#REF!</definedName>
    <definedName name="TOPOGRAFIA">#REF!</definedName>
    <definedName name="Tornillos_5_x3_8" localSheetId="0">#REF!</definedName>
    <definedName name="Tornillos_5_x3_8">#REF!</definedName>
    <definedName name="tosi" localSheetId="0">#REF!</definedName>
    <definedName name="tosi">#REF!</definedName>
    <definedName name="tosii">#REF!</definedName>
    <definedName name="tosiii">#REF!</definedName>
    <definedName name="tosiiii">#REF!</definedName>
    <definedName name="totalgeneral">#REF!</definedName>
    <definedName name="TRACTORD">[8]EQUIPOS!$D$14</definedName>
    <definedName name="tractorm">'[2]Listado Equipos a utilizar'!#REF!</definedName>
    <definedName name="transpasf">'[2]Listado Equipos a utilizar'!#REF!</definedName>
    <definedName name="transporte">'[5]Resumen Precio Equipos'!$C$30</definedName>
    <definedName name="Tratamiento_Moldes_para_Barandilla">#REF!</definedName>
    <definedName name="truct">[5]Materiales!#REF!</definedName>
    <definedName name="tubai" localSheetId="0">#REF!</definedName>
    <definedName name="tubai">#REF!</definedName>
    <definedName name="tubaii" localSheetId="0">#REF!</definedName>
    <definedName name="tubaii">#REF!</definedName>
    <definedName name="tubaiii" localSheetId="0">#REF!</definedName>
    <definedName name="tubaiii">#REF!</definedName>
    <definedName name="tubaiiii">#REF!</definedName>
    <definedName name="tubei">#REF!</definedName>
    <definedName name="tubeii">#REF!</definedName>
    <definedName name="tubeiii">#REF!</definedName>
    <definedName name="tubeiiii">#REF!</definedName>
    <definedName name="tubi">#REF!</definedName>
    <definedName name="tubii">#REF!</definedName>
    <definedName name="tubiii">#REF!</definedName>
    <definedName name="tubiiii">#REF!</definedName>
    <definedName name="tuboi">#REF!</definedName>
    <definedName name="tuboii">#REF!</definedName>
    <definedName name="tuboiii">#REF!</definedName>
    <definedName name="tuboiiii">#REF!</definedName>
    <definedName name="tubui">#REF!</definedName>
    <definedName name="tubuii">#REF!</definedName>
    <definedName name="tubuiii">#REF!</definedName>
    <definedName name="tubuiiii">#REF!</definedName>
    <definedName name="UD.">#REF!</definedName>
    <definedName name="vaciado">#REF!</definedName>
    <definedName name="VALOR">#REF!</definedName>
    <definedName name="valora">#REF!</definedName>
    <definedName name="valorp">#REF!</definedName>
    <definedName name="VALORPRESUPUESTO">#REF!</definedName>
    <definedName name="varillas">#REF!</definedName>
    <definedName name="VCOLGANTE1590">#REF!</definedName>
    <definedName name="volteobote">'[2]Listado Equipos a utilizar'!#REF!</definedName>
    <definedName name="volteobotela">'[2]Listado Equipos a utilizar'!#REF!</definedName>
    <definedName name="volteobotelargo">'[2]Listado Equipos a utilizar'!#REF!</definedName>
    <definedName name="VUELO10">#REF!</definedName>
    <definedName name="VXCS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9" i="2" l="1"/>
  <c r="A152" i="2"/>
  <c r="A153" i="2" s="1"/>
  <c r="A154" i="2" s="1"/>
  <c r="A155" i="2" s="1"/>
  <c r="A156" i="2" s="1"/>
  <c r="A148" i="2"/>
  <c r="A149" i="2" s="1"/>
  <c r="A139" i="2"/>
  <c r="A140" i="2" s="1"/>
  <c r="A141" i="2" s="1"/>
  <c r="A142" i="2" s="1"/>
  <c r="A143" i="2" s="1"/>
  <c r="C136" i="2"/>
  <c r="C139" i="2" s="1"/>
  <c r="A136" i="2"/>
  <c r="C129" i="2"/>
  <c r="A128" i="2"/>
  <c r="A129" i="2" s="1"/>
  <c r="A130" i="2" s="1"/>
  <c r="A131" i="2" s="1"/>
  <c r="A132" i="2" s="1"/>
  <c r="C125" i="2"/>
  <c r="C128" i="2" s="1"/>
  <c r="A112" i="2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02" i="2"/>
  <c r="A103" i="2" s="1"/>
  <c r="A104" i="2" s="1"/>
  <c r="A105" i="2" s="1"/>
  <c r="A106" i="2" s="1"/>
  <c r="A107" i="2" s="1"/>
  <c r="A108" i="2" s="1"/>
  <c r="A109" i="2" s="1"/>
  <c r="A84" i="2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62" i="2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45" i="2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C35" i="2"/>
  <c r="C36" i="2" s="1"/>
  <c r="A30" i="2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19" i="2"/>
  <c r="A20" i="2" s="1"/>
  <c r="A21" i="2" s="1"/>
  <c r="A22" i="2" s="1"/>
  <c r="A23" i="2" s="1"/>
  <c r="A24" i="2" s="1"/>
  <c r="A14" i="2"/>
  <c r="A15" i="2" s="1"/>
  <c r="A16" i="2" s="1"/>
  <c r="C132" i="2" l="1"/>
  <c r="C130" i="2"/>
  <c r="C140" i="2"/>
  <c r="C141" i="2"/>
  <c r="C142" i="2" s="1"/>
  <c r="C143" i="2"/>
  <c r="C38" i="2"/>
  <c r="C131" i="2"/>
  <c r="C15" i="2"/>
</calcChain>
</file>

<file path=xl/sharedStrings.xml><?xml version="1.0" encoding="utf-8"?>
<sst xmlns="http://schemas.openxmlformats.org/spreadsheetml/2006/main" count="281" uniqueCount="151">
  <si>
    <t>CORPORACION DE ACUEDUCTOS Y ALCANTARILLADOS DE PUERTO PLATA</t>
  </si>
  <si>
    <t xml:space="preserve"> (CORAAPPLATA)</t>
  </si>
  <si>
    <t>DIVISION DE EVALUACION DE COSTOS DE OBRA</t>
  </si>
  <si>
    <t>DEPARTAMENTO DE INGENIERIA</t>
  </si>
  <si>
    <t>No.</t>
  </si>
  <si>
    <t>DESCRIPCION</t>
  </si>
  <si>
    <t>UD.</t>
  </si>
  <si>
    <t>PRELIMINARES</t>
  </si>
  <si>
    <t>INGENIERIA</t>
  </si>
  <si>
    <t>MES</t>
  </si>
  <si>
    <t>LEVANTAMIENTO TOPOGRAFICO</t>
  </si>
  <si>
    <t>KM</t>
  </si>
  <si>
    <t>CAMPAMENTO</t>
  </si>
  <si>
    <t>PA</t>
  </si>
  <si>
    <t>REHABILITACION DE GALERIA EXISTENTE</t>
  </si>
  <si>
    <t>ALQUILER DE RETRO-EXCAVADORA</t>
  </si>
  <si>
    <t>HR</t>
  </si>
  <si>
    <t>BOTE DE MATERIAL</t>
  </si>
  <si>
    <t>M3</t>
  </si>
  <si>
    <t>TUBO 16'' PVC SDR-26</t>
  </si>
  <si>
    <t>UD</t>
  </si>
  <si>
    <t>TUBO 8''  SDR-26</t>
  </si>
  <si>
    <t>REPOSICION DE GAVIONES</t>
  </si>
  <si>
    <t>MANO DE OBRA DE ORIFICIOS A TUBERIAS</t>
  </si>
  <si>
    <t>AMPLIACION DE GALERIA</t>
  </si>
  <si>
    <t>REHABILITACION DE CASETA DE BOMBEO</t>
  </si>
  <si>
    <t>LIMPIEZA GENERAL</t>
  </si>
  <si>
    <t>PISO PULIDO Y MANO DE OBRA 4X6</t>
  </si>
  <si>
    <t>CALZADA DE ENTRADA Y MANO DE OBRA 3.5X1.2</t>
  </si>
  <si>
    <t>PICADO DE PAÑETE EXISTENTE EN LOSA</t>
  </si>
  <si>
    <t>PLATAFORMA DE BOMBA 1.5X1.5 HA E=0.15m 3/8"@0.25m EN A.D. FROTADO</t>
  </si>
  <si>
    <t>FRAGUACHE</t>
  </si>
  <si>
    <t xml:space="preserve">PAÑETE </t>
  </si>
  <si>
    <t>FINO EN TECHO</t>
  </si>
  <si>
    <t>PINTURA EPOXICA</t>
  </si>
  <si>
    <t>SUMINISTRO DE VENTANAS EN HIERRO Y COLOCACION</t>
  </si>
  <si>
    <t>SUMINISTRO EN PUERTA EN HIERRO Y COLOCACION</t>
  </si>
  <si>
    <t>ILUMINACION INTERNA Y EXTERNA</t>
  </si>
  <si>
    <t>VALVULA PLATILLADA VASTAGO ASCENDENTE 4''</t>
  </si>
  <si>
    <t>INSTALACION ELECTROMECANICA</t>
  </si>
  <si>
    <t>MALLA CICLONICA</t>
  </si>
  <si>
    <t>ML</t>
  </si>
  <si>
    <t>ARRANCADOR SUAVE A 460 V   PARA 100HP TRIFASICO</t>
  </si>
  <si>
    <t>MOTO BOMBA COMPLETA 300GPM Y 240' DE TDH</t>
  </si>
  <si>
    <t xml:space="preserve">PLATILLOS DE 8'' PARA SOLDAR </t>
  </si>
  <si>
    <t xml:space="preserve">PLATILLOS DE 3'' PARA SOLDAR </t>
  </si>
  <si>
    <t xml:space="preserve">VALVULA DE 8'' PLATILLADA </t>
  </si>
  <si>
    <t xml:space="preserve">VALVULA DE 3'' PLATILLADA </t>
  </si>
  <si>
    <t xml:space="preserve">VALVULA CHEQUE DE CIERRE LENTO DE 8''  PLATILLADA </t>
  </si>
  <si>
    <t>TORNILLOS DE 3/4x3 CON SU TUERCA</t>
  </si>
  <si>
    <t>TUBERIA DE ACERO DIAMETRO 8¨ x20x3/8</t>
  </si>
  <si>
    <t>JUNTA DRESSER DE 8 AMERICANA</t>
  </si>
  <si>
    <t>VALVULA SUPRESORA DE PRESION DE 8</t>
  </si>
  <si>
    <t>MAQUINA PARA SOLDAR</t>
  </si>
  <si>
    <t>DIA</t>
  </si>
  <si>
    <t>EQUIPO DE CORTE</t>
  </si>
  <si>
    <t>MANO DE OBRA</t>
  </si>
  <si>
    <t>INSTALACION ELECTRICA DE MEDIA TENSION</t>
  </si>
  <si>
    <t>SUMINISTRO E INSTALACION  TRANSFORMADOR DE  3*50KVA 7200/12400-240/480V, EN POSTE</t>
  </si>
  <si>
    <t>BASE PARA TRANSFORMADOR</t>
  </si>
  <si>
    <t>BASE METALICA PARA CUT-OUT Y PARARRAYO</t>
  </si>
  <si>
    <t>USO DE GRUA PARA SUBIR LOS TRANSFORMADORES</t>
  </si>
  <si>
    <t>POSTE HAV-500-12</t>
  </si>
  <si>
    <t>POSTE HAV-800-12</t>
  </si>
  <si>
    <t xml:space="preserve">ALAMBRE AAAC #4/0 </t>
  </si>
  <si>
    <t>PIE</t>
  </si>
  <si>
    <t>ESTRUCTURA TIPO MT-316</t>
  </si>
  <si>
    <t>ESTRUCTURA TIPO MT-307</t>
  </si>
  <si>
    <t>ESTRUCTURA TIPO MT-302</t>
  </si>
  <si>
    <t>ESTRUCTURA TIPO MT-322</t>
  </si>
  <si>
    <t>ESTRUCTURA TIPO MT-202</t>
  </si>
  <si>
    <t>ESTRUCTURA HA-100</t>
  </si>
  <si>
    <t>SISTEMA DE TIERRA</t>
  </si>
  <si>
    <t>HOYO PARA VIENTOY POSTE</t>
  </si>
  <si>
    <t>ADAPTADOR PVC HEMBRA DE 2''</t>
  </si>
  <si>
    <t>VACIADO HORMIGON EN FIJACION POSTES</t>
  </si>
  <si>
    <t>MATERIALES VARIOS</t>
  </si>
  <si>
    <t>INSTALACION ELECTRICA DE BAJA  TENSION</t>
  </si>
  <si>
    <t>ALIMENTADOR DESDE TRANSFORMADOR A ENCLOSURE BREAKER</t>
  </si>
  <si>
    <t>CONDULET DE 2</t>
  </si>
  <si>
    <t>ALAMBRE AWG#3/0</t>
  </si>
  <si>
    <t>TUBO IMC DE 2*10</t>
  </si>
  <si>
    <t>TUBO EMT DE 2*10</t>
  </si>
  <si>
    <t>CONECTOR EMT DE 2</t>
  </si>
  <si>
    <t>TUERCA BUSHING DE 2</t>
  </si>
  <si>
    <t>RIEL UNITRUD DE 3/4</t>
  </si>
  <si>
    <t>ABRAZADERA UNITRUD  DE 2</t>
  </si>
  <si>
    <t>ENCLOSURE BREAKER DE 200AMPS, 3F, 600V, NEMA-1</t>
  </si>
  <si>
    <t>TUBERIA SDR26 DE 2''*19'</t>
  </si>
  <si>
    <t>EXCAVACION DE 60*0.80*0.60</t>
  </si>
  <si>
    <t>TAPADO ZANJA</t>
  </si>
  <si>
    <t>CURVA PVC DE 2''</t>
  </si>
  <si>
    <t>ALIMENTADOR DESDE ENCLOSURE BRAKER A PANEL DE ARRANQUE</t>
  </si>
  <si>
    <t>CURVA EMTDE 2''</t>
  </si>
  <si>
    <t>ALIMENTADOR DESDE ARRANCADOR A MOTOR I</t>
  </si>
  <si>
    <t>ALAMBRE AWG#2/0</t>
  </si>
  <si>
    <t>TUBERIA LT DE 2</t>
  </si>
  <si>
    <t>CONECTOR CURVO LT DE 2</t>
  </si>
  <si>
    <t>CONECTOR RECTO LT DE 2</t>
  </si>
  <si>
    <t>LINEA DE ADUCCION (SUMINISTRO Y COLOCACION)</t>
  </si>
  <si>
    <t>TUBERIA DE 6"  PVC-SDR 26 C/J DE GOMA  +5%  P/CAMPANA</t>
  </si>
  <si>
    <t>ML.</t>
  </si>
  <si>
    <t>MOVIMIENTO DE TIERRA:</t>
  </si>
  <si>
    <t>EXCAVACION CON EQUIPO</t>
  </si>
  <si>
    <t>ASIENTO DE ARENA</t>
  </si>
  <si>
    <t>RELLENO COMPACTADO 40% DE EXCAVACION</t>
  </si>
  <si>
    <t>SUMINISTRO MATERIAL  C/TOSCA O CALICHE P/SUST. M.</t>
  </si>
  <si>
    <t>RED DE DISTRIBUCION</t>
  </si>
  <si>
    <t>MEJORAMIENTO RED DE DISTRIBUCION (SUMINISTRO Y COLOCACION)</t>
  </si>
  <si>
    <t>TUBERIA DE 3"  PVC-SDR 26 C/J DE GOMA  +5%  P/CAMPANA</t>
  </si>
  <si>
    <t>ACOMETIDAS</t>
  </si>
  <si>
    <t>PIEZAS ESPECIALES</t>
  </si>
  <si>
    <t>CODO 3X45</t>
  </si>
  <si>
    <t>ANCLAJE</t>
  </si>
  <si>
    <t>REHABILITACION DE TANQUE DE DISTRIBUCION</t>
  </si>
  <si>
    <t>LIMPIEZA DE TERRENO</t>
  </si>
  <si>
    <t>RECONSTRUCCION DE PASARELA EN TOLA</t>
  </si>
  <si>
    <t>VALVULA PLATILLADA DE 3''</t>
  </si>
  <si>
    <t>VALVULA CHECK DE 3''</t>
  </si>
  <si>
    <t>CONSTRUCCION DE TANQUES DE DISTRIBUCION</t>
  </si>
  <si>
    <t>TRANQUE SUPERFICIAL  H.A. DE 100M3</t>
  </si>
  <si>
    <t>SUB-TOTAL GENERAL</t>
  </si>
  <si>
    <t>GASTOS ADMINISTRATIVOS</t>
  </si>
  <si>
    <t>HONORARIOS PROFESIONALES</t>
  </si>
  <si>
    <t>ITBIS A HONORARIOS PROFESIONALES</t>
  </si>
  <si>
    <t>SEGUROS,POLIZAS Y FIANZAS</t>
  </si>
  <si>
    <t>GASTOS DE TRANSPORTE</t>
  </si>
  <si>
    <t>LEY 6-86</t>
  </si>
  <si>
    <t>CODIA</t>
  </si>
  <si>
    <t>SUB-TOTAL DE GASTOS INDIRECTOS</t>
  </si>
  <si>
    <t>IMPREVISTOS (SOLO JUSTIFICABLES CON CUBICACION)</t>
  </si>
  <si>
    <t>DISENO Y ENTREGA A EDENORTE</t>
  </si>
  <si>
    <t>DERECHO INTERCONEXION A EDENORTE</t>
  </si>
  <si>
    <t>ESTUDIOS, DISEÑO Y PLANOS</t>
  </si>
  <si>
    <t>SUPERVISION</t>
  </si>
  <si>
    <t>TOTAL GENERAL</t>
  </si>
  <si>
    <t xml:space="preserve">   ELABORADO POR</t>
  </si>
  <si>
    <t xml:space="preserve">    REVISADO POR</t>
  </si>
  <si>
    <t xml:space="preserve">    ING. AMAURYS POLANCO GRANT</t>
  </si>
  <si>
    <t xml:space="preserve">  ING. JUAN RAMON MOORE</t>
  </si>
  <si>
    <t xml:space="preserve">    Enc. Depto. Evaluación Costos De Obra</t>
  </si>
  <si>
    <t xml:space="preserve">  Enc. Depto. Ingenieria</t>
  </si>
  <si>
    <t xml:space="preserve">  AUTORIZADO POR:</t>
  </si>
  <si>
    <t xml:space="preserve">      ING. OLIVER JOSE NAZARIO BRUGAL, MGF.</t>
  </si>
  <si>
    <t>Director General</t>
  </si>
  <si>
    <t>CANTIDAD</t>
  </si>
  <si>
    <t>UNIDAD</t>
  </si>
  <si>
    <t>LISTADO DE PARTIDAS CON VOLUMETRÍA</t>
  </si>
  <si>
    <r>
      <t>M</t>
    </r>
    <r>
      <rPr>
        <vertAlign val="superscript"/>
        <sz val="11"/>
        <rFont val="Times New Roman"/>
        <family val="1"/>
      </rPr>
      <t>3</t>
    </r>
  </si>
  <si>
    <r>
      <t>M</t>
    </r>
    <r>
      <rPr>
        <vertAlign val="superscript"/>
        <sz val="11"/>
        <rFont val="Times New Roman"/>
        <family val="1"/>
      </rPr>
      <t>2</t>
    </r>
  </si>
  <si>
    <t>AMPLIACIÓN DEL SISTEMA DE ABASTECIMIENTO DE AGUA POTABLE GUANANICO. PROVINCIA PUERTO PLATA.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</si>
</sst>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#,##0.00\ _€;[Red]#,##0.00\ _€"/>
    <numFmt numFmtId="166" formatCode="_-&quot;RD$&quot;* #,##0.00_-;\-&quot;RD$&quot;* #,##0.00_-;_-&quot;RD$&quot;* &quot;-&quot;??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3"/>
      <name val="Times New Roman"/>
      <family val="1"/>
    </font>
    <font>
      <sz val="10"/>
      <name val="Times New Roman"/>
      <family val="1"/>
    </font>
    <font>
      <sz val="11"/>
      <color theme="1"/>
      <name val="Adobe Garamond Pro"/>
      <family val="1"/>
    </font>
    <font>
      <sz val="11"/>
      <name val="Adobe Garamond Pro"/>
      <family val="1"/>
    </font>
    <font>
      <b/>
      <sz val="12"/>
      <color theme="1"/>
      <name val="Times New Roman"/>
      <family val="1"/>
    </font>
    <font>
      <b/>
      <sz val="11"/>
      <color theme="1"/>
      <name val="Lucida Sans Unicode"/>
      <family val="2"/>
    </font>
    <font>
      <b/>
      <sz val="12"/>
      <name val="Adobe Garamond Pro"/>
      <family val="1"/>
    </font>
    <font>
      <b/>
      <sz val="12"/>
      <name val="Times New Roman"/>
      <family val="1"/>
    </font>
    <font>
      <b/>
      <sz val="11"/>
      <color theme="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name val="Adobe Garamond Pro"/>
      <family val="1"/>
    </font>
    <font>
      <sz val="10"/>
      <name val="Arial"/>
      <family val="2"/>
    </font>
    <font>
      <sz val="10"/>
      <name val="MS Sans Serif"/>
    </font>
    <font>
      <sz val="12"/>
      <color rgb="FFFF0000"/>
      <name val="Times New Roman"/>
      <family val="1"/>
    </font>
    <font>
      <sz val="10"/>
      <name val="Lucida Sans Unicode"/>
      <family val="2"/>
    </font>
    <font>
      <b/>
      <sz val="10"/>
      <name val="Lucida Sans Unicode"/>
      <family val="2"/>
    </font>
    <font>
      <sz val="10"/>
      <name val="Adobe Garamond Pro"/>
      <family val="1"/>
    </font>
    <font>
      <b/>
      <sz val="10"/>
      <name val="Adobe Garamond Pro"/>
      <family val="1"/>
    </font>
    <font>
      <vertAlign val="superscript"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43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5" fillId="0" borderId="0"/>
    <xf numFmtId="0" fontId="16" fillId="0" borderId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4" fillId="0" borderId="0" xfId="2" applyFont="1"/>
    <xf numFmtId="0" fontId="2" fillId="0" borderId="0" xfId="3" applyFont="1" applyAlignment="1">
      <alignment horizontal="center" vertical="center"/>
    </xf>
    <xf numFmtId="0" fontId="5" fillId="0" borderId="0" xfId="2" applyFont="1"/>
    <xf numFmtId="0" fontId="6" fillId="0" borderId="0" xfId="4" applyFont="1"/>
    <xf numFmtId="0" fontId="7" fillId="0" borderId="0" xfId="4" applyFont="1"/>
    <xf numFmtId="0" fontId="5" fillId="0" borderId="0" xfId="2" applyFont="1" applyAlignment="1">
      <alignment vertical="center"/>
    </xf>
    <xf numFmtId="0" fontId="10" fillId="2" borderId="2" xfId="2" applyFont="1" applyFill="1" applyBorder="1" applyAlignment="1">
      <alignment horizontal="center" vertical="top"/>
    </xf>
    <xf numFmtId="0" fontId="10" fillId="2" borderId="3" xfId="2" applyFont="1" applyFill="1" applyBorder="1" applyAlignment="1">
      <alignment horizontal="center"/>
    </xf>
    <xf numFmtId="2" fontId="11" fillId="0" borderId="4" xfId="2" applyNumberFormat="1" applyFont="1" applyBorder="1" applyAlignment="1">
      <alignment horizontal="center" vertical="top"/>
    </xf>
    <xf numFmtId="164" fontId="11" fillId="0" borderId="4" xfId="5" applyFont="1" applyBorder="1" applyAlignment="1">
      <alignment horizontal="center"/>
    </xf>
    <xf numFmtId="0" fontId="11" fillId="0" borderId="4" xfId="2" applyFont="1" applyBorder="1" applyAlignment="1">
      <alignment horizontal="center"/>
    </xf>
    <xf numFmtId="2" fontId="12" fillId="0" borderId="5" xfId="2" applyNumberFormat="1" applyFont="1" applyBorder="1" applyAlignment="1">
      <alignment horizontal="center" vertical="top"/>
    </xf>
    <xf numFmtId="0" fontId="13" fillId="0" borderId="5" xfId="6" applyFont="1" applyBorder="1" applyAlignment="1">
      <alignment horizontal="center"/>
    </xf>
    <xf numFmtId="2" fontId="11" fillId="0" borderId="5" xfId="2" applyNumberFormat="1" applyFont="1" applyBorder="1" applyAlignment="1">
      <alignment horizontal="center" vertical="top"/>
    </xf>
    <xf numFmtId="164" fontId="11" fillId="0" borderId="5" xfId="5" applyFont="1" applyBorder="1" applyAlignment="1">
      <alignment horizontal="center"/>
    </xf>
    <xf numFmtId="0" fontId="11" fillId="0" borderId="5" xfId="2" applyFont="1" applyBorder="1" applyAlignment="1">
      <alignment horizontal="center"/>
    </xf>
    <xf numFmtId="164" fontId="11" fillId="0" borderId="5" xfId="5" applyFont="1" applyBorder="1" applyAlignment="1">
      <alignment horizontal="center" vertical="center"/>
    </xf>
    <xf numFmtId="2" fontId="12" fillId="0" borderId="5" xfId="2" applyNumberFormat="1" applyFont="1" applyBorder="1" applyAlignment="1">
      <alignment horizontal="left" vertical="center" wrapText="1"/>
    </xf>
    <xf numFmtId="0" fontId="11" fillId="0" borderId="5" xfId="2" applyFont="1" applyBorder="1" applyAlignment="1">
      <alignment horizontal="center" vertical="center"/>
    </xf>
    <xf numFmtId="2" fontId="11" fillId="0" borderId="5" xfId="2" applyNumberFormat="1" applyFont="1" applyBorder="1" applyAlignment="1">
      <alignment horizontal="left" vertical="center" wrapText="1"/>
    </xf>
    <xf numFmtId="0" fontId="12" fillId="0" borderId="5" xfId="2" applyFont="1" applyBorder="1" applyAlignment="1">
      <alignment horizontal="center" vertical="center"/>
    </xf>
    <xf numFmtId="39" fontId="11" fillId="0" borderId="5" xfId="2" applyNumberFormat="1" applyFont="1" applyBorder="1" applyAlignment="1">
      <alignment horizontal="right"/>
    </xf>
    <xf numFmtId="39" fontId="11" fillId="0" borderId="5" xfId="2" applyNumberFormat="1" applyFont="1" applyBorder="1" applyAlignment="1">
      <alignment horizontal="center"/>
    </xf>
    <xf numFmtId="39" fontId="11" fillId="0" borderId="5" xfId="2" applyNumberFormat="1" applyFont="1" applyBorder="1" applyAlignment="1">
      <alignment horizontal="center" vertical="center"/>
    </xf>
    <xf numFmtId="39" fontId="11" fillId="0" borderId="5" xfId="2" applyNumberFormat="1" applyFont="1" applyBorder="1" applyAlignment="1">
      <alignment horizontal="right" vertical="center"/>
    </xf>
    <xf numFmtId="164" fontId="11" fillId="0" borderId="5" xfId="5" applyFont="1" applyBorder="1" applyAlignment="1">
      <alignment horizontal="center" vertical="top"/>
    </xf>
    <xf numFmtId="0" fontId="11" fillId="0" borderId="5" xfId="2" applyFont="1" applyBorder="1" applyAlignment="1">
      <alignment horizontal="center" vertical="top"/>
    </xf>
    <xf numFmtId="2" fontId="11" fillId="0" borderId="5" xfId="2" applyNumberFormat="1" applyFont="1" applyBorder="1" applyAlignment="1">
      <alignment horizontal="left" vertical="top" wrapText="1"/>
    </xf>
    <xf numFmtId="39" fontId="12" fillId="0" borderId="5" xfId="2" applyNumberFormat="1" applyFont="1" applyBorder="1" applyAlignment="1">
      <alignment horizontal="right"/>
    </xf>
    <xf numFmtId="0" fontId="12" fillId="0" borderId="5" xfId="2" applyFont="1" applyBorder="1" applyAlignment="1">
      <alignment horizontal="center"/>
    </xf>
    <xf numFmtId="0" fontId="14" fillId="0" borderId="0" xfId="2" applyFont="1"/>
    <xf numFmtId="2" fontId="11" fillId="0" borderId="5" xfId="2" applyNumberFormat="1" applyFont="1" applyBorder="1" applyAlignment="1">
      <alignment horizontal="center" vertical="center"/>
    </xf>
    <xf numFmtId="0" fontId="11" fillId="0" borderId="5" xfId="2" applyFont="1" applyBorder="1" applyAlignment="1">
      <alignment vertical="center" wrapText="1"/>
    </xf>
    <xf numFmtId="4" fontId="11" fillId="0" borderId="5" xfId="8" applyNumberFormat="1" applyFont="1" applyBorder="1" applyAlignment="1">
      <alignment horizontal="center"/>
    </xf>
    <xf numFmtId="2" fontId="12" fillId="0" borderId="5" xfId="2" applyNumberFormat="1" applyFont="1" applyBorder="1" applyAlignment="1">
      <alignment horizontal="center" vertical="center"/>
    </xf>
    <xf numFmtId="0" fontId="11" fillId="0" borderId="0" xfId="4" applyFont="1" applyAlignment="1">
      <alignment vertical="center"/>
    </xf>
    <xf numFmtId="0" fontId="11" fillId="0" borderId="0" xfId="10" applyFont="1" applyAlignment="1">
      <alignment vertical="center"/>
    </xf>
    <xf numFmtId="10" fontId="11" fillId="0" borderId="0" xfId="1" applyNumberFormat="1" applyFont="1" applyAlignment="1">
      <alignment horizontal="right" vertical="center"/>
    </xf>
    <xf numFmtId="165" fontId="12" fillId="0" borderId="0" xfId="3" applyNumberFormat="1" applyFont="1" applyAlignment="1">
      <alignment horizontal="center" vertical="center"/>
    </xf>
    <xf numFmtId="165" fontId="11" fillId="0" borderId="0" xfId="3" applyNumberFormat="1" applyFont="1" applyAlignment="1">
      <alignment horizontal="center" vertical="center"/>
    </xf>
    <xf numFmtId="0" fontId="11" fillId="0" borderId="0" xfId="10" applyFont="1" applyAlignment="1">
      <alignment horizontal="left" vertical="center"/>
    </xf>
    <xf numFmtId="0" fontId="11" fillId="0" borderId="0" xfId="4" applyFont="1" applyAlignment="1">
      <alignment horizontal="center" vertical="center"/>
    </xf>
    <xf numFmtId="4" fontId="11" fillId="0" borderId="0" xfId="11" applyNumberFormat="1" applyFont="1" applyAlignment="1">
      <alignment vertical="center" wrapText="1"/>
    </xf>
    <xf numFmtId="4" fontId="11" fillId="0" borderId="6" xfId="11" applyNumberFormat="1" applyFont="1" applyBorder="1" applyAlignment="1">
      <alignment vertical="center" wrapText="1"/>
    </xf>
    <xf numFmtId="10" fontId="11" fillId="0" borderId="0" xfId="1" applyNumberFormat="1" applyFont="1" applyAlignment="1">
      <alignment horizontal="center" vertical="center"/>
    </xf>
    <xf numFmtId="164" fontId="5" fillId="0" borderId="0" xfId="2" applyNumberFormat="1" applyFont="1"/>
    <xf numFmtId="0" fontId="11" fillId="0" borderId="0" xfId="3" applyFont="1" applyAlignment="1">
      <alignment horizontal="center" vertical="center"/>
    </xf>
    <xf numFmtId="2" fontId="17" fillId="0" borderId="0" xfId="4" applyNumberFormat="1" applyFont="1" applyAlignment="1">
      <alignment horizontal="left"/>
    </xf>
    <xf numFmtId="2" fontId="13" fillId="0" borderId="0" xfId="4" applyNumberFormat="1" applyFont="1" applyAlignment="1">
      <alignment horizontal="center"/>
    </xf>
    <xf numFmtId="0" fontId="13" fillId="0" borderId="0" xfId="4" applyFont="1"/>
    <xf numFmtId="164" fontId="13" fillId="0" borderId="0" xfId="9" applyFont="1"/>
    <xf numFmtId="0" fontId="13" fillId="0" borderId="0" xfId="4" applyFont="1" applyAlignment="1">
      <alignment horizontal="center"/>
    </xf>
    <xf numFmtId="2" fontId="13" fillId="0" borderId="0" xfId="4" applyNumberFormat="1" applyFont="1" applyAlignment="1">
      <alignment horizontal="left"/>
    </xf>
    <xf numFmtId="2" fontId="18" fillId="0" borderId="0" xfId="4" applyNumberFormat="1" applyFont="1" applyAlignment="1">
      <alignment horizontal="center" vertical="top"/>
    </xf>
    <xf numFmtId="0" fontId="19" fillId="0" borderId="0" xfId="4" applyFont="1"/>
    <xf numFmtId="164" fontId="19" fillId="0" borderId="0" xfId="9" applyFont="1"/>
    <xf numFmtId="0" fontId="19" fillId="0" borderId="0" xfId="4" applyFont="1" applyAlignment="1">
      <alignment horizontal="center"/>
    </xf>
    <xf numFmtId="2" fontId="13" fillId="0" borderId="0" xfId="0" applyNumberFormat="1" applyFont="1" applyAlignment="1">
      <alignment horizontal="center" vertical="center"/>
    </xf>
    <xf numFmtId="0" fontId="13" fillId="0" borderId="0" xfId="0" applyFont="1"/>
    <xf numFmtId="43" fontId="13" fillId="0" borderId="0" xfId="13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2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wrapText="1"/>
    </xf>
    <xf numFmtId="43" fontId="11" fillId="0" borderId="0" xfId="13" applyFont="1"/>
    <xf numFmtId="0" fontId="11" fillId="0" borderId="0" xfId="0" applyFont="1" applyAlignment="1">
      <alignment horizontal="center"/>
    </xf>
    <xf numFmtId="2" fontId="11" fillId="0" borderId="0" xfId="0" applyNumberFormat="1" applyFont="1"/>
    <xf numFmtId="2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wrapText="1"/>
    </xf>
    <xf numFmtId="2" fontId="20" fillId="0" borderId="0" xfId="0" applyNumberFormat="1" applyFont="1"/>
    <xf numFmtId="0" fontId="20" fillId="0" borderId="0" xfId="0" applyFont="1" applyAlignment="1">
      <alignment horizontal="center"/>
    </xf>
    <xf numFmtId="43" fontId="20" fillId="0" borderId="0" xfId="13" applyFont="1"/>
    <xf numFmtId="0" fontId="20" fillId="0" borderId="0" xfId="0" applyFont="1"/>
    <xf numFmtId="1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wrapText="1"/>
    </xf>
    <xf numFmtId="2" fontId="5" fillId="0" borderId="0" xfId="2" applyNumberFormat="1" applyFont="1" applyAlignment="1">
      <alignment horizontal="center" vertical="top"/>
    </xf>
    <xf numFmtId="164" fontId="5" fillId="0" borderId="0" xfId="5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wrapText="1"/>
    </xf>
    <xf numFmtId="2" fontId="5" fillId="0" borderId="0" xfId="2" applyNumberFormat="1" applyFont="1" applyAlignment="1">
      <alignment horizontal="center"/>
    </xf>
    <xf numFmtId="1" fontId="14" fillId="0" borderId="0" xfId="2" applyNumberFormat="1" applyFont="1" applyAlignment="1">
      <alignment horizontal="center" vertical="top"/>
    </xf>
    <xf numFmtId="0" fontId="14" fillId="0" borderId="0" xfId="2" applyFont="1" applyAlignment="1">
      <alignment wrapText="1"/>
    </xf>
    <xf numFmtId="0" fontId="12" fillId="3" borderId="5" xfId="4" applyFont="1" applyFill="1" applyBorder="1" applyAlignment="1">
      <alignment vertical="center"/>
    </xf>
    <xf numFmtId="0" fontId="12" fillId="0" borderId="0" xfId="10" applyFont="1" applyAlignment="1">
      <alignment horizontal="right" vertical="center"/>
    </xf>
    <xf numFmtId="0" fontId="12" fillId="0" borderId="0" xfId="10" applyFont="1" applyAlignment="1">
      <alignment vertical="center"/>
    </xf>
    <xf numFmtId="0" fontId="10" fillId="2" borderId="3" xfId="2" applyFont="1" applyFill="1" applyBorder="1" applyAlignment="1">
      <alignment horizontal="center" wrapText="1"/>
    </xf>
    <xf numFmtId="2" fontId="11" fillId="0" borderId="4" xfId="2" applyNumberFormat="1" applyFont="1" applyBorder="1" applyAlignment="1">
      <alignment horizontal="left" vertical="top" wrapText="1"/>
    </xf>
    <xf numFmtId="0" fontId="9" fillId="0" borderId="5" xfId="6" applyFont="1" applyBorder="1" applyAlignment="1">
      <alignment wrapText="1"/>
    </xf>
    <xf numFmtId="2" fontId="11" fillId="0" borderId="5" xfId="7" applyNumberFormat="1" applyFont="1" applyBorder="1" applyAlignment="1">
      <alignment horizontal="left" vertical="center" wrapText="1"/>
    </xf>
    <xf numFmtId="0" fontId="12" fillId="0" borderId="5" xfId="2" applyFont="1" applyBorder="1" applyAlignment="1">
      <alignment wrapText="1"/>
    </xf>
    <xf numFmtId="0" fontId="11" fillId="0" borderId="5" xfId="2" applyFont="1" applyBorder="1" applyAlignment="1">
      <alignment wrapText="1"/>
    </xf>
    <xf numFmtId="0" fontId="11" fillId="0" borderId="5" xfId="2" applyFont="1" applyBorder="1" applyAlignment="1">
      <alignment horizontal="left" vertical="top" wrapText="1"/>
    </xf>
    <xf numFmtId="2" fontId="12" fillId="0" borderId="5" xfId="2" applyNumberFormat="1" applyFont="1" applyBorder="1" applyAlignment="1">
      <alignment horizontal="left" vertical="top" wrapText="1"/>
    </xf>
    <xf numFmtId="0" fontId="12" fillId="3" borderId="5" xfId="4" applyFont="1" applyFill="1" applyBorder="1" applyAlignment="1">
      <alignment vertical="center" wrapText="1"/>
    </xf>
    <xf numFmtId="0" fontId="11" fillId="0" borderId="0" xfId="10" applyFont="1" applyAlignment="1">
      <alignment vertical="center" wrapText="1"/>
    </xf>
    <xf numFmtId="0" fontId="11" fillId="0" borderId="0" xfId="10" applyFont="1" applyAlignment="1">
      <alignment horizontal="left" vertical="center" wrapText="1"/>
    </xf>
    <xf numFmtId="0" fontId="11" fillId="0" borderId="0" xfId="4" applyFont="1" applyAlignment="1">
      <alignment vertical="center" wrapText="1"/>
    </xf>
    <xf numFmtId="4" fontId="11" fillId="0" borderId="5" xfId="8" applyNumberFormat="1" applyFont="1" applyBorder="1" applyAlignment="1">
      <alignment horizontal="center" vertical="center"/>
    </xf>
    <xf numFmtId="4" fontId="11" fillId="0" borderId="5" xfId="8" applyNumberFormat="1" applyFont="1" applyBorder="1" applyAlignment="1">
      <alignment horizontal="right" vertical="center"/>
    </xf>
    <xf numFmtId="4" fontId="11" fillId="0" borderId="5" xfId="8" applyNumberFormat="1" applyFont="1" applyBorder="1" applyAlignment="1">
      <alignment horizontal="right"/>
    </xf>
    <xf numFmtId="165" fontId="11" fillId="0" borderId="0" xfId="3" applyNumberFormat="1" applyFont="1" applyAlignment="1">
      <alignment horizontal="right" vertical="center"/>
    </xf>
    <xf numFmtId="0" fontId="2" fillId="0" borderId="0" xfId="3" applyFont="1" applyAlignment="1">
      <alignment horizontal="center" vertical="center"/>
    </xf>
    <xf numFmtId="0" fontId="8" fillId="0" borderId="0" xfId="2" applyFont="1" applyAlignment="1">
      <alignment horizontal="center" vertical="center" wrapText="1"/>
    </xf>
    <xf numFmtId="0" fontId="6" fillId="0" borderId="0" xfId="4" applyFont="1" applyAlignment="1">
      <alignment horizontal="center"/>
    </xf>
    <xf numFmtId="164" fontId="9" fillId="0" borderId="0" xfId="9" applyFont="1" applyAlignment="1">
      <alignment horizontal="center"/>
    </xf>
    <xf numFmtId="2" fontId="9" fillId="0" borderId="0" xfId="4" applyNumberFormat="1" applyFont="1" applyAlignment="1">
      <alignment horizontal="center"/>
    </xf>
    <xf numFmtId="0" fontId="10" fillId="4" borderId="7" xfId="10" applyFont="1" applyFill="1" applyBorder="1" applyAlignment="1">
      <alignment horizontal="right" vertical="center"/>
    </xf>
    <xf numFmtId="0" fontId="9" fillId="0" borderId="0" xfId="2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3" applyFont="1" applyBorder="1" applyAlignment="1">
      <alignment horizontal="center" vertical="center"/>
    </xf>
  </cellXfs>
  <cellStyles count="14">
    <cellStyle name="Comma 5" xfId="9" xr:uid="{775E8AB2-6FA5-4B5E-AFA1-B051625CFAE6}"/>
    <cellStyle name="Currency 2" xfId="12" xr:uid="{58FD3EC9-F3D9-4DB2-9971-CB7328A1F028}"/>
    <cellStyle name="Millares 2" xfId="13" xr:uid="{40990A93-4AA5-4A1A-805E-C311F761EFF8}"/>
    <cellStyle name="Millares 2 3" xfId="5" xr:uid="{B2394178-8BB6-4DCA-B53E-7CEFBC3BF932}"/>
    <cellStyle name="Millares_PROYECTO PADRE GRANERO AGUAS NEGRAS" xfId="8" xr:uid="{81220678-C164-49BD-A8F8-CAA2DF317B24}"/>
    <cellStyle name="Normal" xfId="0" builtinId="0"/>
    <cellStyle name="Normal 2 2" xfId="10" xr:uid="{15D9ABD7-D3C9-40C4-804F-39E28E150EE9}"/>
    <cellStyle name="Normal 2 3 2 2" xfId="6" xr:uid="{89C28D28-5ECD-4F67-81F2-747B71C90B5E}"/>
    <cellStyle name="Normal 2 6" xfId="2" xr:uid="{B7576A66-455C-4A70-A430-B7FAB632379F}"/>
    <cellStyle name="Normal 3 3" xfId="3" xr:uid="{8E85DDAE-9680-4EC6-8AAC-C32199CD4B1F}"/>
    <cellStyle name="Normal 3 4" xfId="11" xr:uid="{54A31BBD-EAE9-4AAF-A30D-0DABAD44D3BE}"/>
    <cellStyle name="Normal 6" xfId="4" xr:uid="{BD4C1B44-820B-40D6-B7AE-75C938E6E974}"/>
    <cellStyle name="Normal 7" xfId="7" xr:uid="{0CDAB406-4FCA-42F6-955E-57CD9E848833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172</xdr:row>
      <xdr:rowOff>0</xdr:rowOff>
    </xdr:from>
    <xdr:to>
      <xdr:col>4</xdr:col>
      <xdr:colOff>0</xdr:colOff>
      <xdr:row>172</xdr:row>
      <xdr:rowOff>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B0E3DD98-7566-47A5-AB02-E36530ED23B9}"/>
            </a:ext>
          </a:extLst>
        </xdr:cNvPr>
        <xdr:cNvSpPr>
          <a:spLocks noChangeShapeType="1"/>
        </xdr:cNvSpPr>
      </xdr:nvSpPr>
      <xdr:spPr bwMode="auto">
        <a:xfrm>
          <a:off x="4978400" y="313245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495300</xdr:colOff>
      <xdr:row>172</xdr:row>
      <xdr:rowOff>0</xdr:rowOff>
    </xdr:from>
    <xdr:to>
      <xdr:col>4</xdr:col>
      <xdr:colOff>0</xdr:colOff>
      <xdr:row>172</xdr:row>
      <xdr:rowOff>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FD90173-C5E3-41FD-9DEE-72BF954BB330}"/>
            </a:ext>
          </a:extLst>
        </xdr:cNvPr>
        <xdr:cNvSpPr>
          <a:spLocks noChangeShapeType="1"/>
        </xdr:cNvSpPr>
      </xdr:nvSpPr>
      <xdr:spPr bwMode="auto">
        <a:xfrm>
          <a:off x="4978400" y="313245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495300</xdr:colOff>
      <xdr:row>172</xdr:row>
      <xdr:rowOff>0</xdr:rowOff>
    </xdr:from>
    <xdr:to>
      <xdr:col>4</xdr:col>
      <xdr:colOff>0</xdr:colOff>
      <xdr:row>172</xdr:row>
      <xdr:rowOff>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31662020-A84A-4302-8112-1B032A75F344}"/>
            </a:ext>
          </a:extLst>
        </xdr:cNvPr>
        <xdr:cNvSpPr>
          <a:spLocks noChangeShapeType="1"/>
        </xdr:cNvSpPr>
      </xdr:nvSpPr>
      <xdr:spPr bwMode="auto">
        <a:xfrm>
          <a:off x="4978400" y="313245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495300</xdr:colOff>
      <xdr:row>172</xdr:row>
      <xdr:rowOff>0</xdr:rowOff>
    </xdr:from>
    <xdr:to>
      <xdr:col>4</xdr:col>
      <xdr:colOff>0</xdr:colOff>
      <xdr:row>172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7FAC9A5-351C-45B7-BEB9-8B22737904AE}"/>
            </a:ext>
          </a:extLst>
        </xdr:cNvPr>
        <xdr:cNvSpPr>
          <a:spLocks noChangeShapeType="1"/>
        </xdr:cNvSpPr>
      </xdr:nvSpPr>
      <xdr:spPr bwMode="auto">
        <a:xfrm>
          <a:off x="4978400" y="313245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495300</xdr:colOff>
      <xdr:row>172</xdr:row>
      <xdr:rowOff>0</xdr:rowOff>
    </xdr:from>
    <xdr:to>
      <xdr:col>4</xdr:col>
      <xdr:colOff>0</xdr:colOff>
      <xdr:row>172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54847A74-1D78-4C82-BCAF-3ECBD5E139BC}"/>
            </a:ext>
          </a:extLst>
        </xdr:cNvPr>
        <xdr:cNvSpPr>
          <a:spLocks noChangeShapeType="1"/>
        </xdr:cNvSpPr>
      </xdr:nvSpPr>
      <xdr:spPr bwMode="auto">
        <a:xfrm>
          <a:off x="4978400" y="313245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495300</xdr:colOff>
      <xdr:row>172</xdr:row>
      <xdr:rowOff>0</xdr:rowOff>
    </xdr:from>
    <xdr:to>
      <xdr:col>4</xdr:col>
      <xdr:colOff>0</xdr:colOff>
      <xdr:row>172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92F42115-9C4B-4C34-A4A8-DB8FA4B7AAD0}"/>
            </a:ext>
          </a:extLst>
        </xdr:cNvPr>
        <xdr:cNvSpPr>
          <a:spLocks noChangeShapeType="1"/>
        </xdr:cNvSpPr>
      </xdr:nvSpPr>
      <xdr:spPr bwMode="auto">
        <a:xfrm>
          <a:off x="4978400" y="313245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183444</xdr:colOff>
      <xdr:row>2</xdr:row>
      <xdr:rowOff>49389</xdr:rowOff>
    </xdr:from>
    <xdr:to>
      <xdr:col>1</xdr:col>
      <xdr:colOff>575319</xdr:colOff>
      <xdr:row>7</xdr:row>
      <xdr:rowOff>169686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7717440A-9B5A-4D6E-807B-42DB026E95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444" y="430389"/>
          <a:ext cx="1019819" cy="10727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resupuesto%20Reconstruccion%20Duarte%20santiago-Sto%20Dgo%20completa%20seop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Arinca/Mis%20documentos/Eddy%20Rodr&#237;guez/EXCELL/Analisis/ANALISIS%20DE%20COSTO%20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TRABAJOS/Transfer/Costos/Proyectos/Galerias/presu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MPIA%20NOV%209-09/Pre.%20Vias%20de%20Accesos%20Edif.Sede/LP/Mis%20doc.%20of/OZORIA%202006/LAS%20AMERICAS/PRESUPUESTO/PRES.%20TUNEL%20CHARLE%20REV%20ABRIL%2007/TUNEL%20CHARLES%20ABRIL%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n%20Francisco%20de%20Macoris\Analisis%20de%20Precios%20Unitari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MPIA%20NOV%209-09/Pre.%20Vias%20de%20Accesos%20Edif.Sede/EVALUACION%20CALLES%20DE%20BONAO%20-SEPT%202007-RE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Raul%20N.%20%20Rizek/My%20Documents/Carretera%20Sto.%20Dgo.%20-%20Samana/Precios%20Rincon%20de%20Molinillo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Usuario\Mis%20documentos\RAMON%20PEGUERO\RAMON%20CHIRIPA\ANALIS%20COSTOS%20EDIFI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a/Mis%20documentos/Maximo/Maria%20Angelica/OISOE%20EVA/Calles/Demja%20-%20Hato%20Mayor/Analisis%20Dic%2005%20-%20Demj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asd6-svr\costos\DOCUME~1\AMEJIA~1.COS\CONFIG~1\Temp\Rar$DI00.406\An&#225;lisis%20de%20Ingenier&#237;a%20(%20Insumos,%20Mano%20de%20Obra%20de%20Alba&#241;iler&#237;a%20de%20Obras%20P&#250;blicas%20del%20200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analisis de soporte"/>
      <sheetName val="Costo horario equipos"/>
      <sheetName val="Movimiento de tierra"/>
      <sheetName val="tarifa equipos"/>
      <sheetName val="Km12 a Km150"/>
      <sheetName val="TARIFA EQUIPO"/>
      <sheetName val="Trabajos Generales"/>
      <sheetName val="Fresado"/>
      <sheetName val="Capa de Rodadura"/>
      <sheetName val="Bcheo Tecnico"/>
      <sheetName val="Base granular"/>
      <sheetName val="Obras Complementarias"/>
      <sheetName val="Drenajes"/>
      <sheetName val="Muro Gaviones"/>
      <sheetName val="Canalizacion"/>
      <sheetName val="Limpieza canaleta y maleza"/>
      <sheetName val="Señalización"/>
      <sheetName val="Relevamiento de fallas"/>
      <sheetName val="Limpieza Final"/>
      <sheetName val="Limpieza material f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F4" t="str">
            <v>FECHA: SEPTIEMBRE DEL 2004</v>
          </cell>
        </row>
        <row r="8">
          <cell r="C8" t="str">
            <v>: SANTO DOMINGO - SANTIAGO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mto"/>
      <sheetName val="M.O."/>
      <sheetName val="Ana"/>
      <sheetName val="Resu"/>
      <sheetName val="Indice"/>
      <sheetName val="FA"/>
    </sheetNames>
    <sheetDataSet>
      <sheetData sheetId="0" refreshError="1"/>
      <sheetData sheetId="1" refreshError="1">
        <row r="582">
          <cell r="E582">
            <v>57.61</v>
          </cell>
        </row>
        <row r="584">
          <cell r="E584">
            <v>419000</v>
          </cell>
        </row>
        <row r="592">
          <cell r="E592">
            <v>538000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Meses"/>
      <sheetName val="ANALPRECIO"/>
      <sheetName val="Labor FD1"/>
      <sheetName val="med.mov.de tierras"/>
      <sheetName val="Materiales"/>
      <sheetName val="MO"/>
      <sheetName val="Salarios"/>
      <sheetName val="Gastos_Generales"/>
      <sheetName val="Cub__01"/>
      <sheetName val="Analisis_Costo"/>
      <sheetName val="Senalizacion"/>
      <sheetName val="PRESUPUESTO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/>
          <cell r="F5"/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/>
          <cell r="F16"/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/>
          <cell r="F68"/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/>
          <cell r="F81"/>
        </row>
        <row r="82">
          <cell r="A82" t="str">
            <v>BF01.</v>
          </cell>
          <cell r="B82" t="str">
            <v>Baños</v>
          </cell>
          <cell r="D82"/>
          <cell r="F82"/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/>
          <cell r="F104"/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/>
          <cell r="F108"/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/>
          <cell r="F117"/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/>
          <cell r="F171"/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/>
          <cell r="F177"/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/>
          <cell r="F204"/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/>
          <cell r="F207"/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/>
          <cell r="F218"/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/>
          <cell r="F225"/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/>
          <cell r="F232"/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/>
          <cell r="F247"/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/>
          <cell r="F286"/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/>
          <cell r="F305"/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/>
          <cell r="F326"/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/>
          <cell r="F336"/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/>
          <cell r="F339"/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/>
          <cell r="F368"/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/>
          <cell r="F389"/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/>
          <cell r="F417"/>
        </row>
        <row r="418">
          <cell r="A418" t="str">
            <v>TP01.</v>
          </cell>
          <cell r="B418" t="str">
            <v>Tuberías y Piezas PVC Drenaje</v>
          </cell>
          <cell r="D418"/>
          <cell r="F418"/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/>
          <cell r="F476"/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/>
          <cell r="F549"/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/>
          <cell r="F610"/>
        </row>
        <row r="611">
          <cell r="A611" t="str">
            <v>PZ01.</v>
          </cell>
          <cell r="B611" t="str">
            <v>Piso y Zócalos</v>
          </cell>
          <cell r="D611"/>
          <cell r="F611"/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/>
          <cell r="F642"/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/>
          <cell r="F648"/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/>
          <cell r="F653"/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/>
          <cell r="F707"/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/>
          <cell r="F716"/>
        </row>
        <row r="717">
          <cell r="A717" t="str">
            <v>MO01-30.</v>
          </cell>
          <cell r="B717" t="str">
            <v>Albañileria</v>
          </cell>
          <cell r="D717"/>
          <cell r="F717"/>
        </row>
        <row r="718">
          <cell r="A718" t="str">
            <v>MO01.</v>
          </cell>
          <cell r="B718" t="str">
            <v>Colocacion de Bloques</v>
          </cell>
          <cell r="D718"/>
          <cell r="F718"/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/>
          <cell r="F723"/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/>
          <cell r="F733"/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/>
          <cell r="F738"/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/>
          <cell r="F760"/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/>
          <cell r="F769"/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/>
          <cell r="F775"/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/>
          <cell r="F777"/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/>
          <cell r="F780"/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/>
          <cell r="F783"/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/>
          <cell r="F801"/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/>
          <cell r="F822"/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/>
          <cell r="F838"/>
        </row>
        <row r="839">
          <cell r="A839" t="str">
            <v>MO41.</v>
          </cell>
          <cell r="B839" t="str">
            <v>Montura Bidet,Inodoros y Orinales</v>
          </cell>
          <cell r="D839"/>
          <cell r="F839"/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/>
          <cell r="F841"/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/>
          <cell r="F843"/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/>
          <cell r="F851"/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/>
          <cell r="F853"/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/>
          <cell r="F855"/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/>
          <cell r="F858"/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/>
          <cell r="F864"/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/>
          <cell r="F867"/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/>
          <cell r="F869"/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/>
          <cell r="F871"/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/>
          <cell r="F873"/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/>
          <cell r="F876"/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/>
          <cell r="F878"/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/>
          <cell r="F880"/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/>
          <cell r="F882"/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/>
          <cell r="F884"/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/>
          <cell r="F886"/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/>
          <cell r="F888"/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/>
          <cell r="F890"/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/>
          <cell r="F894"/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/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/>
      <sheetData sheetId="3"/>
      <sheetData sheetId="4"/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B. SEOPC"/>
      <sheetName val="APROB. SEOPC (2)"/>
      <sheetName val="PASARELA OZORIA"/>
      <sheetName val="Hoja1"/>
      <sheetName val="TUNEL CHARLES"/>
      <sheetName val="Pasarela de L=60.00"/>
      <sheetName val="cotiz tun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</sheetNames>
    <sheetDataSet>
      <sheetData sheetId="0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  <sheetName val="EV. CALLES S. ISIDRO"/>
      <sheetName val="EV. CALLES LOS JARDINES"/>
      <sheetName val="EV. CALLE DUARTE "/>
      <sheetName val="EV. CALLE 16 AGOSTO"/>
      <sheetName val="EV. CALLE PADRE BILLINI"/>
      <sheetName val="EV. CALLE INDEPENDENCIA"/>
      <sheetName val="EV. CALLE FCO PEYNADO"/>
      <sheetName val="EV. CALLE DR GOTIER"/>
      <sheetName val="EV. CALLE QUISQUEYA"/>
      <sheetName val="EV. CALLE ISABEL LA CATOLICA"/>
      <sheetName val="EV. CALLES ENS. LIBERTAD"/>
      <sheetName val="EV. CALLE DR. COLUMNA"/>
      <sheetName val="PRESUP-PAVIMENTACION CALLES"/>
      <sheetName val="RESUMEN"/>
    </sheetNames>
    <sheetDataSet>
      <sheetData sheetId="0">
        <row r="725">
          <cell r="H725">
            <v>432.08100000000002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Analisis"/>
      <sheetName val="Listado Equipos a utilizar"/>
      <sheetName val="A-civil"/>
      <sheetName val="M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0">
          <cell r="G10">
            <v>6.45</v>
          </cell>
        </row>
        <row r="11">
          <cell r="G11">
            <v>250</v>
          </cell>
        </row>
        <row r="12">
          <cell r="G12">
            <v>220</v>
          </cell>
        </row>
        <row r="13">
          <cell r="G13">
            <v>250</v>
          </cell>
        </row>
        <row r="17">
          <cell r="G17">
            <v>70</v>
          </cell>
        </row>
        <row r="32">
          <cell r="G32">
            <v>5800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1">
          <cell r="I21">
            <v>58.13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39">
          <cell r="G39">
            <v>37.200000000000003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FA"/>
      <sheetName val="Rndmto"/>
      <sheetName val="M.O."/>
      <sheetName val="Ana"/>
      <sheetName val="Resu"/>
      <sheetName val="Ind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</sheetNames>
    <sheetDataSet>
      <sheetData sheetId="0" refreshError="1"/>
      <sheetData sheetId="1">
        <row r="11">
          <cell r="C11">
            <v>268</v>
          </cell>
        </row>
        <row r="16">
          <cell r="B16">
            <v>4387.5</v>
          </cell>
        </row>
        <row r="20">
          <cell r="C20">
            <v>511</v>
          </cell>
        </row>
        <row r="21">
          <cell r="C21">
            <v>639</v>
          </cell>
        </row>
        <row r="22">
          <cell r="C22">
            <v>345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</sheetNames>
    <sheetDataSet>
      <sheetData sheetId="0" refreshError="1"/>
      <sheetData sheetId="1" refreshError="1">
        <row r="582">
          <cell r="E582">
            <v>126.15</v>
          </cell>
        </row>
        <row r="584">
          <cell r="E584">
            <v>445000</v>
          </cell>
        </row>
        <row r="592">
          <cell r="E592">
            <v>570000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D65DD-EDB4-4A32-BFE0-1F99E07A6A77}">
  <sheetPr>
    <tabColor theme="4" tint="-0.499984740745262"/>
    <pageSetUpPr fitToPage="1"/>
  </sheetPr>
  <dimension ref="A1:G382"/>
  <sheetViews>
    <sheetView tabSelected="1" zoomScale="90" zoomScaleNormal="90" workbookViewId="0">
      <selection activeCell="B6" sqref="B6"/>
    </sheetView>
  </sheetViews>
  <sheetFormatPr baseColWidth="10" defaultColWidth="9.26953125" defaultRowHeight="14"/>
  <cols>
    <col min="1" max="1" width="9" style="78" customWidth="1"/>
    <col min="2" max="2" width="53.81640625" style="3" customWidth="1"/>
    <col min="3" max="3" width="13.54296875" style="78" customWidth="1"/>
    <col min="4" max="4" width="15.08984375" style="78" customWidth="1"/>
    <col min="5" max="6" width="9.26953125" style="3"/>
    <col min="7" max="7" width="11.453125" style="3" bestFit="1" customWidth="1"/>
    <col min="8" max="16384" width="9.26953125" style="3"/>
  </cols>
  <sheetData>
    <row r="1" spans="1:4" s="1" customFormat="1" ht="15" customHeight="1">
      <c r="A1" s="109" t="s">
        <v>0</v>
      </c>
      <c r="B1" s="109"/>
      <c r="C1" s="109"/>
      <c r="D1" s="109"/>
    </row>
    <row r="2" spans="1:4" s="1" customFormat="1" ht="15" customHeight="1" thickBot="1">
      <c r="A2" s="110" t="s">
        <v>1</v>
      </c>
      <c r="B2" s="110"/>
      <c r="C2" s="110"/>
      <c r="D2" s="110"/>
    </row>
    <row r="3" spans="1:4" s="1" customFormat="1" ht="15" customHeight="1" thickTop="1">
      <c r="A3" s="2"/>
      <c r="B3" s="2"/>
      <c r="C3" s="2"/>
      <c r="D3" s="2"/>
    </row>
    <row r="4" spans="1:4" ht="15" customHeight="1">
      <c r="A4" s="102" t="s">
        <v>2</v>
      </c>
      <c r="B4" s="102"/>
      <c r="C4" s="102"/>
      <c r="D4" s="102"/>
    </row>
    <row r="5" spans="1:4" ht="15" customHeight="1">
      <c r="A5" s="102" t="s">
        <v>3</v>
      </c>
      <c r="B5" s="102"/>
      <c r="C5" s="102"/>
      <c r="D5" s="102"/>
    </row>
    <row r="6" spans="1:4" ht="15" customHeight="1">
      <c r="A6" s="4"/>
      <c r="B6" s="4"/>
      <c r="C6" s="4"/>
      <c r="D6" s="4"/>
    </row>
    <row r="7" spans="1:4" ht="15" customHeight="1">
      <c r="A7" s="104" t="s">
        <v>147</v>
      </c>
      <c r="B7" s="104"/>
      <c r="C7" s="104"/>
      <c r="D7" s="104"/>
    </row>
    <row r="8" spans="1:4" ht="15" customHeight="1">
      <c r="A8" s="5"/>
      <c r="B8" s="5"/>
      <c r="C8" s="5"/>
      <c r="D8" s="5"/>
    </row>
    <row r="9" spans="1:4" s="6" customFormat="1" ht="44" customHeight="1">
      <c r="A9" s="103" t="s">
        <v>150</v>
      </c>
      <c r="B9" s="103"/>
      <c r="C9" s="103"/>
      <c r="D9" s="103"/>
    </row>
    <row r="10" spans="1:4" s="6" customFormat="1" ht="15.5" thickBot="1">
      <c r="A10" s="108"/>
      <c r="B10" s="108"/>
      <c r="C10" s="108"/>
      <c r="D10" s="108"/>
    </row>
    <row r="11" spans="1:4" s="6" customFormat="1" ht="14.5" thickBot="1">
      <c r="A11" s="7" t="s">
        <v>4</v>
      </c>
      <c r="B11" s="86" t="s">
        <v>5</v>
      </c>
      <c r="C11" s="8" t="s">
        <v>145</v>
      </c>
      <c r="D11" s="8" t="s">
        <v>146</v>
      </c>
    </row>
    <row r="12" spans="1:4" s="6" customFormat="1">
      <c r="A12" s="9"/>
      <c r="B12" s="87"/>
      <c r="C12" s="10"/>
      <c r="D12" s="11"/>
    </row>
    <row r="13" spans="1:4" s="6" customFormat="1" ht="15.5">
      <c r="A13" s="12">
        <v>1</v>
      </c>
      <c r="B13" s="88" t="s">
        <v>7</v>
      </c>
      <c r="C13" s="13"/>
      <c r="D13" s="13"/>
    </row>
    <row r="14" spans="1:4" s="6" customFormat="1">
      <c r="A14" s="14">
        <f>A13+0.01</f>
        <v>1.01</v>
      </c>
      <c r="B14" s="28" t="s">
        <v>8</v>
      </c>
      <c r="C14" s="15">
        <v>3</v>
      </c>
      <c r="D14" s="16" t="s">
        <v>9</v>
      </c>
    </row>
    <row r="15" spans="1:4" s="6" customFormat="1">
      <c r="A15" s="14">
        <f t="shared" ref="A15:A16" si="0">A14+0.01</f>
        <v>1.02</v>
      </c>
      <c r="B15" s="89" t="s">
        <v>10</v>
      </c>
      <c r="C15" s="15">
        <f>((C125+C136)/1.05)/1000</f>
        <v>1.18</v>
      </c>
      <c r="D15" s="16" t="s">
        <v>11</v>
      </c>
    </row>
    <row r="16" spans="1:4">
      <c r="A16" s="14">
        <f t="shared" si="0"/>
        <v>1.03</v>
      </c>
      <c r="B16" s="28" t="s">
        <v>12</v>
      </c>
      <c r="C16" s="15">
        <v>1</v>
      </c>
      <c r="D16" s="16" t="s">
        <v>13</v>
      </c>
    </row>
    <row r="17" spans="1:4">
      <c r="A17" s="14"/>
      <c r="B17" s="28"/>
      <c r="C17" s="15"/>
      <c r="D17" s="16"/>
    </row>
    <row r="18" spans="1:4">
      <c r="A18" s="12">
        <v>2</v>
      </c>
      <c r="B18" s="18" t="s">
        <v>14</v>
      </c>
      <c r="C18" s="17"/>
      <c r="D18" s="19"/>
    </row>
    <row r="19" spans="1:4">
      <c r="A19" s="19">
        <f>A18+0.01</f>
        <v>2.0099999999999998</v>
      </c>
      <c r="B19" s="20" t="s">
        <v>15</v>
      </c>
      <c r="C19" s="17">
        <v>16</v>
      </c>
      <c r="D19" s="19" t="s">
        <v>16</v>
      </c>
    </row>
    <row r="20" spans="1:4" ht="16">
      <c r="A20" s="19">
        <f t="shared" ref="A20:A24" si="1">A19+0.01</f>
        <v>2.0199999999999996</v>
      </c>
      <c r="B20" s="20" t="s">
        <v>17</v>
      </c>
      <c r="C20" s="17">
        <v>45</v>
      </c>
      <c r="D20" s="19" t="s">
        <v>148</v>
      </c>
    </row>
    <row r="21" spans="1:4">
      <c r="A21" s="19">
        <f t="shared" si="1"/>
        <v>2.0299999999999994</v>
      </c>
      <c r="B21" s="20" t="s">
        <v>19</v>
      </c>
      <c r="C21" s="17">
        <v>3</v>
      </c>
      <c r="D21" s="19" t="s">
        <v>20</v>
      </c>
    </row>
    <row r="22" spans="1:4">
      <c r="A22" s="19">
        <f t="shared" si="1"/>
        <v>2.0399999999999991</v>
      </c>
      <c r="B22" s="20" t="s">
        <v>21</v>
      </c>
      <c r="C22" s="17">
        <v>8</v>
      </c>
      <c r="D22" s="19" t="s">
        <v>20</v>
      </c>
    </row>
    <row r="23" spans="1:4">
      <c r="A23" s="19">
        <f t="shared" si="1"/>
        <v>2.0499999999999989</v>
      </c>
      <c r="B23" s="20" t="s">
        <v>22</v>
      </c>
      <c r="C23" s="17">
        <v>1</v>
      </c>
      <c r="D23" s="19" t="s">
        <v>13</v>
      </c>
    </row>
    <row r="24" spans="1:4">
      <c r="A24" s="19">
        <f t="shared" si="1"/>
        <v>2.0599999999999987</v>
      </c>
      <c r="B24" s="20" t="s">
        <v>23</v>
      </c>
      <c r="C24" s="17">
        <v>1</v>
      </c>
      <c r="D24" s="19" t="s">
        <v>13</v>
      </c>
    </row>
    <row r="25" spans="1:4">
      <c r="A25" s="21"/>
      <c r="B25" s="20"/>
      <c r="C25" s="17"/>
      <c r="D25" s="19"/>
    </row>
    <row r="26" spans="1:4">
      <c r="A26" s="12">
        <v>3</v>
      </c>
      <c r="B26" s="90" t="s">
        <v>24</v>
      </c>
      <c r="C26" s="22"/>
      <c r="D26" s="16"/>
    </row>
    <row r="27" spans="1:4">
      <c r="A27" s="14">
        <v>5.01</v>
      </c>
      <c r="B27" s="91" t="s">
        <v>24</v>
      </c>
      <c r="C27" s="22">
        <v>1</v>
      </c>
      <c r="D27" s="16" t="s">
        <v>13</v>
      </c>
    </row>
    <row r="28" spans="1:4">
      <c r="A28" s="14"/>
      <c r="B28" s="92"/>
      <c r="C28" s="26"/>
      <c r="D28" s="27"/>
    </row>
    <row r="29" spans="1:4">
      <c r="A29" s="12">
        <v>4</v>
      </c>
      <c r="B29" s="93" t="s">
        <v>25</v>
      </c>
      <c r="C29" s="15"/>
      <c r="D29" s="16"/>
    </row>
    <row r="30" spans="1:4">
      <c r="A30" s="14">
        <f>A29+0.01</f>
        <v>4.01</v>
      </c>
      <c r="B30" s="28" t="s">
        <v>26</v>
      </c>
      <c r="C30" s="15">
        <v>1</v>
      </c>
      <c r="D30" s="16" t="s">
        <v>13</v>
      </c>
    </row>
    <row r="31" spans="1:4" ht="16">
      <c r="A31" s="14">
        <f t="shared" ref="A31:A42" si="2">A30+0.01</f>
        <v>4.0199999999999996</v>
      </c>
      <c r="B31" s="28" t="s">
        <v>27</v>
      </c>
      <c r="C31" s="15">
        <v>2.52</v>
      </c>
      <c r="D31" s="16" t="s">
        <v>148</v>
      </c>
    </row>
    <row r="32" spans="1:4" ht="16">
      <c r="A32" s="14">
        <f t="shared" si="2"/>
        <v>4.0299999999999994</v>
      </c>
      <c r="B32" s="28" t="s">
        <v>28</v>
      </c>
      <c r="C32" s="15">
        <v>0.53</v>
      </c>
      <c r="D32" s="16" t="s">
        <v>148</v>
      </c>
    </row>
    <row r="33" spans="1:4" ht="16">
      <c r="A33" s="14">
        <f t="shared" si="2"/>
        <v>4.0399999999999991</v>
      </c>
      <c r="B33" s="28" t="s">
        <v>29</v>
      </c>
      <c r="C33" s="15">
        <v>28.45</v>
      </c>
      <c r="D33" s="16" t="s">
        <v>149</v>
      </c>
    </row>
    <row r="34" spans="1:4" ht="28">
      <c r="A34" s="14">
        <f t="shared" si="2"/>
        <v>4.0499999999999989</v>
      </c>
      <c r="B34" s="28" t="s">
        <v>30</v>
      </c>
      <c r="C34" s="15">
        <v>0.34</v>
      </c>
      <c r="D34" s="16" t="s">
        <v>148</v>
      </c>
    </row>
    <row r="35" spans="1:4" ht="16">
      <c r="A35" s="14">
        <f t="shared" si="2"/>
        <v>4.0599999999999987</v>
      </c>
      <c r="B35" s="28" t="s">
        <v>31</v>
      </c>
      <c r="C35" s="15">
        <f>160.92+16</f>
        <v>176.92</v>
      </c>
      <c r="D35" s="16" t="s">
        <v>149</v>
      </c>
    </row>
    <row r="36" spans="1:4" ht="16">
      <c r="A36" s="14">
        <f t="shared" si="2"/>
        <v>4.0699999999999985</v>
      </c>
      <c r="B36" s="28" t="s">
        <v>32</v>
      </c>
      <c r="C36" s="15">
        <f>C35</f>
        <v>176.92</v>
      </c>
      <c r="D36" s="16" t="s">
        <v>149</v>
      </c>
    </row>
    <row r="37" spans="1:4" ht="16">
      <c r="A37" s="14">
        <f t="shared" si="2"/>
        <v>4.0799999999999983</v>
      </c>
      <c r="B37" s="28" t="s">
        <v>33</v>
      </c>
      <c r="C37" s="15">
        <v>28.45</v>
      </c>
      <c r="D37" s="16" t="s">
        <v>149</v>
      </c>
    </row>
    <row r="38" spans="1:4" ht="16">
      <c r="A38" s="14">
        <f t="shared" si="2"/>
        <v>4.0899999999999981</v>
      </c>
      <c r="B38" s="28" t="s">
        <v>34</v>
      </c>
      <c r="C38" s="15">
        <f>C36</f>
        <v>176.92</v>
      </c>
      <c r="D38" s="16" t="s">
        <v>149</v>
      </c>
    </row>
    <row r="39" spans="1:4" ht="28">
      <c r="A39" s="14">
        <f t="shared" si="2"/>
        <v>4.0999999999999979</v>
      </c>
      <c r="B39" s="28" t="s">
        <v>35</v>
      </c>
      <c r="C39" s="15">
        <v>4</v>
      </c>
      <c r="D39" s="16" t="s">
        <v>20</v>
      </c>
    </row>
    <row r="40" spans="1:4">
      <c r="A40" s="14">
        <f t="shared" si="2"/>
        <v>4.1099999999999977</v>
      </c>
      <c r="B40" s="92" t="s">
        <v>36</v>
      </c>
      <c r="C40" s="26">
        <v>2</v>
      </c>
      <c r="D40" s="27" t="s">
        <v>20</v>
      </c>
    </row>
    <row r="41" spans="1:4">
      <c r="A41" s="14">
        <f t="shared" si="2"/>
        <v>4.1199999999999974</v>
      </c>
      <c r="B41" s="92" t="s">
        <v>37</v>
      </c>
      <c r="C41" s="26">
        <v>1</v>
      </c>
      <c r="D41" s="27" t="s">
        <v>13</v>
      </c>
    </row>
    <row r="42" spans="1:4">
      <c r="A42" s="14">
        <f t="shared" si="2"/>
        <v>4.1299999999999972</v>
      </c>
      <c r="B42" s="92" t="s">
        <v>38</v>
      </c>
      <c r="C42" s="26">
        <v>2</v>
      </c>
      <c r="D42" s="27" t="s">
        <v>20</v>
      </c>
    </row>
    <row r="43" spans="1:4">
      <c r="A43" s="14"/>
      <c r="B43" s="92"/>
      <c r="C43" s="26"/>
      <c r="D43" s="27"/>
    </row>
    <row r="44" spans="1:4" s="31" customFormat="1">
      <c r="A44" s="12">
        <v>5</v>
      </c>
      <c r="B44" s="90" t="s">
        <v>39</v>
      </c>
      <c r="C44" s="29"/>
      <c r="D44" s="30"/>
    </row>
    <row r="45" spans="1:4">
      <c r="A45" s="14">
        <f>A44+0.01</f>
        <v>5.01</v>
      </c>
      <c r="B45" s="91" t="s">
        <v>40</v>
      </c>
      <c r="C45" s="22">
        <v>40</v>
      </c>
      <c r="D45" s="16" t="s">
        <v>41</v>
      </c>
    </row>
    <row r="46" spans="1:4">
      <c r="A46" s="14">
        <f t="shared" ref="A46:A59" si="3">A45+0.01</f>
        <v>5.0199999999999996</v>
      </c>
      <c r="B46" s="91" t="s">
        <v>42</v>
      </c>
      <c r="C46" s="22">
        <v>1</v>
      </c>
      <c r="D46" s="16" t="s">
        <v>6</v>
      </c>
    </row>
    <row r="47" spans="1:4">
      <c r="A47" s="14">
        <f t="shared" si="3"/>
        <v>5.0299999999999994</v>
      </c>
      <c r="B47" s="91" t="s">
        <v>43</v>
      </c>
      <c r="C47" s="22">
        <v>1</v>
      </c>
      <c r="D47" s="16" t="s">
        <v>6</v>
      </c>
    </row>
    <row r="48" spans="1:4">
      <c r="A48" s="14">
        <f t="shared" si="3"/>
        <v>5.0399999999999991</v>
      </c>
      <c r="B48" s="91" t="s">
        <v>44</v>
      </c>
      <c r="C48" s="22">
        <v>7</v>
      </c>
      <c r="D48" s="16" t="s">
        <v>6</v>
      </c>
    </row>
    <row r="49" spans="1:4">
      <c r="A49" s="14">
        <f t="shared" si="3"/>
        <v>5.0499999999999989</v>
      </c>
      <c r="B49" s="91" t="s">
        <v>45</v>
      </c>
      <c r="C49" s="22">
        <v>2</v>
      </c>
      <c r="D49" s="16" t="s">
        <v>6</v>
      </c>
    </row>
    <row r="50" spans="1:4">
      <c r="A50" s="14">
        <f t="shared" si="3"/>
        <v>5.0599999999999987</v>
      </c>
      <c r="B50" s="91" t="s">
        <v>46</v>
      </c>
      <c r="C50" s="22">
        <v>2</v>
      </c>
      <c r="D50" s="16" t="s">
        <v>6</v>
      </c>
    </row>
    <row r="51" spans="1:4">
      <c r="A51" s="14">
        <f t="shared" si="3"/>
        <v>5.0699999999999985</v>
      </c>
      <c r="B51" s="91" t="s">
        <v>47</v>
      </c>
      <c r="C51" s="22">
        <v>1</v>
      </c>
      <c r="D51" s="16" t="s">
        <v>6</v>
      </c>
    </row>
    <row r="52" spans="1:4" ht="28">
      <c r="A52" s="14">
        <f t="shared" si="3"/>
        <v>5.0799999999999983</v>
      </c>
      <c r="B52" s="91" t="s">
        <v>48</v>
      </c>
      <c r="C52" s="22">
        <v>2</v>
      </c>
      <c r="D52" s="16" t="s">
        <v>6</v>
      </c>
    </row>
    <row r="53" spans="1:4">
      <c r="A53" s="14">
        <f t="shared" si="3"/>
        <v>5.0899999999999981</v>
      </c>
      <c r="B53" s="91" t="s">
        <v>49</v>
      </c>
      <c r="C53" s="22">
        <v>80</v>
      </c>
      <c r="D53" s="16" t="s">
        <v>6</v>
      </c>
    </row>
    <row r="54" spans="1:4">
      <c r="A54" s="14">
        <f t="shared" si="3"/>
        <v>5.0999999999999979</v>
      </c>
      <c r="B54" s="91" t="s">
        <v>50</v>
      </c>
      <c r="C54" s="22">
        <v>2</v>
      </c>
      <c r="D54" s="16" t="s">
        <v>6</v>
      </c>
    </row>
    <row r="55" spans="1:4">
      <c r="A55" s="14">
        <f>A54+0.01</f>
        <v>5.1099999999999977</v>
      </c>
      <c r="B55" s="91" t="s">
        <v>51</v>
      </c>
      <c r="C55" s="22">
        <v>4</v>
      </c>
      <c r="D55" s="16" t="s">
        <v>6</v>
      </c>
    </row>
    <row r="56" spans="1:4">
      <c r="A56" s="14">
        <f t="shared" si="3"/>
        <v>5.1199999999999974</v>
      </c>
      <c r="B56" s="91" t="s">
        <v>52</v>
      </c>
      <c r="C56" s="22">
        <v>1</v>
      </c>
      <c r="D56" s="16" t="s">
        <v>6</v>
      </c>
    </row>
    <row r="57" spans="1:4">
      <c r="A57" s="14">
        <f t="shared" si="3"/>
        <v>5.1299999999999972</v>
      </c>
      <c r="B57" s="91" t="s">
        <v>53</v>
      </c>
      <c r="C57" s="22">
        <v>4</v>
      </c>
      <c r="D57" s="16" t="s">
        <v>54</v>
      </c>
    </row>
    <row r="58" spans="1:4">
      <c r="A58" s="14">
        <f t="shared" si="3"/>
        <v>5.139999999999997</v>
      </c>
      <c r="B58" s="91" t="s">
        <v>55</v>
      </c>
      <c r="C58" s="22">
        <v>4</v>
      </c>
      <c r="D58" s="16" t="s">
        <v>54</v>
      </c>
    </row>
    <row r="59" spans="1:4">
      <c r="A59" s="14">
        <f t="shared" si="3"/>
        <v>5.1499999999999968</v>
      </c>
      <c r="B59" s="91" t="s">
        <v>56</v>
      </c>
      <c r="C59" s="22">
        <v>2</v>
      </c>
      <c r="D59" s="16" t="s">
        <v>13</v>
      </c>
    </row>
    <row r="60" spans="1:4">
      <c r="A60" s="14"/>
      <c r="B60" s="91"/>
      <c r="C60" s="22"/>
      <c r="D60" s="16"/>
    </row>
    <row r="61" spans="1:4" s="31" customFormat="1">
      <c r="A61" s="12">
        <v>6</v>
      </c>
      <c r="B61" s="90" t="s">
        <v>57</v>
      </c>
      <c r="C61" s="29"/>
      <c r="D61" s="30"/>
    </row>
    <row r="62" spans="1:4" ht="28">
      <c r="A62" s="32">
        <f t="shared" ref="A62:A80" si="4">A61+0.01</f>
        <v>6.01</v>
      </c>
      <c r="B62" s="33" t="s">
        <v>58</v>
      </c>
      <c r="C62" s="25">
        <v>3</v>
      </c>
      <c r="D62" s="19" t="s">
        <v>13</v>
      </c>
    </row>
    <row r="63" spans="1:4">
      <c r="A63" s="14">
        <f t="shared" si="4"/>
        <v>6.02</v>
      </c>
      <c r="B63" s="91" t="s">
        <v>59</v>
      </c>
      <c r="C63" s="22">
        <v>1</v>
      </c>
      <c r="D63" s="16" t="s">
        <v>13</v>
      </c>
    </row>
    <row r="64" spans="1:4">
      <c r="A64" s="14">
        <f t="shared" si="4"/>
        <v>6.0299999999999994</v>
      </c>
      <c r="B64" s="91" t="s">
        <v>60</v>
      </c>
      <c r="C64" s="22">
        <v>1</v>
      </c>
      <c r="D64" s="16" t="s">
        <v>6</v>
      </c>
    </row>
    <row r="65" spans="1:4">
      <c r="A65" s="14">
        <f t="shared" si="4"/>
        <v>6.0399999999999991</v>
      </c>
      <c r="B65" s="91" t="s">
        <v>61</v>
      </c>
      <c r="C65" s="22">
        <v>1</v>
      </c>
      <c r="D65" s="16" t="s">
        <v>13</v>
      </c>
    </row>
    <row r="66" spans="1:4">
      <c r="A66" s="14">
        <f t="shared" si="4"/>
        <v>6.0499999999999989</v>
      </c>
      <c r="B66" s="91" t="s">
        <v>62</v>
      </c>
      <c r="C66" s="22">
        <v>5</v>
      </c>
      <c r="D66" s="16" t="s">
        <v>6</v>
      </c>
    </row>
    <row r="67" spans="1:4" ht="18" customHeight="1">
      <c r="A67" s="14">
        <f t="shared" si="4"/>
        <v>6.0599999999999987</v>
      </c>
      <c r="B67" s="91" t="s">
        <v>63</v>
      </c>
      <c r="C67" s="22">
        <v>1</v>
      </c>
      <c r="D67" s="16" t="s">
        <v>6</v>
      </c>
    </row>
    <row r="68" spans="1:4">
      <c r="A68" s="14">
        <f t="shared" si="4"/>
        <v>6.0699999999999985</v>
      </c>
      <c r="B68" s="91" t="s">
        <v>64</v>
      </c>
      <c r="C68" s="22">
        <v>1500</v>
      </c>
      <c r="D68" s="16" t="s">
        <v>65</v>
      </c>
    </row>
    <row r="69" spans="1:4">
      <c r="A69" s="14">
        <f t="shared" si="4"/>
        <v>6.0799999999999983</v>
      </c>
      <c r="B69" s="91" t="s">
        <v>66</v>
      </c>
      <c r="C69" s="22">
        <v>1</v>
      </c>
      <c r="D69" s="16" t="s">
        <v>6</v>
      </c>
    </row>
    <row r="70" spans="1:4">
      <c r="A70" s="14">
        <f t="shared" si="4"/>
        <v>6.0899999999999981</v>
      </c>
      <c r="B70" s="91" t="s">
        <v>67</v>
      </c>
      <c r="C70" s="22">
        <v>2</v>
      </c>
      <c r="D70" s="16" t="s">
        <v>6</v>
      </c>
    </row>
    <row r="71" spans="1:4">
      <c r="A71" s="14">
        <f t="shared" si="4"/>
        <v>6.0999999999999979</v>
      </c>
      <c r="B71" s="91" t="s">
        <v>68</v>
      </c>
      <c r="C71" s="22">
        <v>1</v>
      </c>
      <c r="D71" s="16" t="s">
        <v>6</v>
      </c>
    </row>
    <row r="72" spans="1:4">
      <c r="A72" s="14">
        <f t="shared" si="4"/>
        <v>6.1099999999999977</v>
      </c>
      <c r="B72" s="91" t="s">
        <v>69</v>
      </c>
      <c r="C72" s="22">
        <v>2</v>
      </c>
      <c r="D72" s="16" t="s">
        <v>6</v>
      </c>
    </row>
    <row r="73" spans="1:4">
      <c r="A73" s="14">
        <f t="shared" si="4"/>
        <v>6.1199999999999974</v>
      </c>
      <c r="B73" s="91" t="s">
        <v>70</v>
      </c>
      <c r="C73" s="22">
        <v>1</v>
      </c>
      <c r="D73" s="16" t="s">
        <v>6</v>
      </c>
    </row>
    <row r="74" spans="1:4">
      <c r="A74" s="14">
        <f t="shared" si="4"/>
        <v>6.1299999999999972</v>
      </c>
      <c r="B74" s="91" t="s">
        <v>71</v>
      </c>
      <c r="C74" s="22">
        <v>7</v>
      </c>
      <c r="D74" s="16" t="s">
        <v>20</v>
      </c>
    </row>
    <row r="75" spans="1:4">
      <c r="A75" s="14">
        <f t="shared" si="4"/>
        <v>6.139999999999997</v>
      </c>
      <c r="B75" s="91" t="s">
        <v>72</v>
      </c>
      <c r="C75" s="22">
        <v>3</v>
      </c>
      <c r="D75" s="16" t="s">
        <v>13</v>
      </c>
    </row>
    <row r="76" spans="1:4">
      <c r="A76" s="14">
        <f t="shared" si="4"/>
        <v>6.1499999999999968</v>
      </c>
      <c r="B76" s="91" t="s">
        <v>73</v>
      </c>
      <c r="C76" s="22">
        <v>14</v>
      </c>
      <c r="D76" s="16" t="s">
        <v>6</v>
      </c>
    </row>
    <row r="77" spans="1:4">
      <c r="A77" s="14">
        <f t="shared" si="4"/>
        <v>6.1599999999999966</v>
      </c>
      <c r="B77" s="91" t="s">
        <v>74</v>
      </c>
      <c r="C77" s="22">
        <v>3</v>
      </c>
      <c r="D77" s="16" t="s">
        <v>6</v>
      </c>
    </row>
    <row r="78" spans="1:4">
      <c r="A78" s="14">
        <f t="shared" si="4"/>
        <v>6.1699999999999964</v>
      </c>
      <c r="B78" s="91" t="s">
        <v>75</v>
      </c>
      <c r="C78" s="22">
        <v>5</v>
      </c>
      <c r="D78" s="16" t="s">
        <v>20</v>
      </c>
    </row>
    <row r="79" spans="1:4">
      <c r="A79" s="14">
        <f t="shared" si="4"/>
        <v>6.1799999999999962</v>
      </c>
      <c r="B79" s="91" t="s">
        <v>76</v>
      </c>
      <c r="C79" s="22">
        <v>1</v>
      </c>
      <c r="D79" s="16" t="s">
        <v>13</v>
      </c>
    </row>
    <row r="80" spans="1:4">
      <c r="A80" s="14">
        <f t="shared" si="4"/>
        <v>6.1899999999999959</v>
      </c>
      <c r="B80" s="91" t="s">
        <v>56</v>
      </c>
      <c r="C80" s="22">
        <v>1</v>
      </c>
      <c r="D80" s="16" t="s">
        <v>13</v>
      </c>
    </row>
    <row r="81" spans="1:4">
      <c r="A81" s="14"/>
      <c r="B81" s="91"/>
      <c r="C81" s="22"/>
      <c r="D81" s="16"/>
    </row>
    <row r="82" spans="1:4" s="31" customFormat="1">
      <c r="A82" s="12"/>
      <c r="B82" s="90" t="s">
        <v>77</v>
      </c>
      <c r="C82" s="29"/>
      <c r="D82" s="30"/>
    </row>
    <row r="83" spans="1:4" s="31" customFormat="1" ht="28">
      <c r="A83" s="12">
        <v>7</v>
      </c>
      <c r="B83" s="90" t="s">
        <v>78</v>
      </c>
      <c r="C83" s="29"/>
      <c r="D83" s="30"/>
    </row>
    <row r="84" spans="1:4">
      <c r="A84" s="14">
        <f t="shared" ref="A84:A99" si="5">A83+0.01</f>
        <v>7.01</v>
      </c>
      <c r="B84" s="91" t="s">
        <v>79</v>
      </c>
      <c r="C84" s="22">
        <v>1</v>
      </c>
      <c r="D84" s="16" t="s">
        <v>6</v>
      </c>
    </row>
    <row r="85" spans="1:4">
      <c r="A85" s="14">
        <f t="shared" si="5"/>
        <v>7.02</v>
      </c>
      <c r="B85" s="91" t="s">
        <v>80</v>
      </c>
      <c r="C85" s="22">
        <v>300</v>
      </c>
      <c r="D85" s="16" t="s">
        <v>65</v>
      </c>
    </row>
    <row r="86" spans="1:4">
      <c r="A86" s="14">
        <f t="shared" si="5"/>
        <v>7.0299999999999994</v>
      </c>
      <c r="B86" s="91" t="s">
        <v>81</v>
      </c>
      <c r="C86" s="22">
        <v>2</v>
      </c>
      <c r="D86" s="16" t="s">
        <v>6</v>
      </c>
    </row>
    <row r="87" spans="1:4">
      <c r="A87" s="14">
        <f t="shared" si="5"/>
        <v>7.0399999999999991</v>
      </c>
      <c r="B87" s="91" t="s">
        <v>82</v>
      </c>
      <c r="C87" s="22">
        <v>1</v>
      </c>
      <c r="D87" s="16" t="s">
        <v>6</v>
      </c>
    </row>
    <row r="88" spans="1:4">
      <c r="A88" s="14">
        <f t="shared" si="5"/>
        <v>7.0499999999999989</v>
      </c>
      <c r="B88" s="91" t="s">
        <v>83</v>
      </c>
      <c r="C88" s="22">
        <v>2</v>
      </c>
      <c r="D88" s="16" t="s">
        <v>6</v>
      </c>
    </row>
    <row r="89" spans="1:4">
      <c r="A89" s="14">
        <f t="shared" si="5"/>
        <v>7.0599999999999987</v>
      </c>
      <c r="B89" s="91" t="s">
        <v>84</v>
      </c>
      <c r="C89" s="22">
        <v>2</v>
      </c>
      <c r="D89" s="16" t="s">
        <v>6</v>
      </c>
    </row>
    <row r="90" spans="1:4">
      <c r="A90" s="14">
        <f t="shared" si="5"/>
        <v>7.0699999999999985</v>
      </c>
      <c r="B90" s="91" t="s">
        <v>85</v>
      </c>
      <c r="C90" s="22">
        <v>0.5</v>
      </c>
      <c r="D90" s="16" t="s">
        <v>6</v>
      </c>
    </row>
    <row r="91" spans="1:4">
      <c r="A91" s="14">
        <f t="shared" si="5"/>
        <v>7.0799999999999983</v>
      </c>
      <c r="B91" s="91" t="s">
        <v>86</v>
      </c>
      <c r="C91" s="22">
        <v>3</v>
      </c>
      <c r="D91" s="16" t="s">
        <v>6</v>
      </c>
    </row>
    <row r="92" spans="1:4">
      <c r="A92" s="14">
        <f t="shared" si="5"/>
        <v>7.0899999999999981</v>
      </c>
      <c r="B92" s="91" t="s">
        <v>87</v>
      </c>
      <c r="C92" s="22">
        <v>1</v>
      </c>
      <c r="D92" s="16" t="s">
        <v>6</v>
      </c>
    </row>
    <row r="93" spans="1:4">
      <c r="A93" s="14">
        <f t="shared" si="5"/>
        <v>7.0999999999999979</v>
      </c>
      <c r="B93" s="91" t="s">
        <v>88</v>
      </c>
      <c r="C93" s="22">
        <v>3</v>
      </c>
      <c r="D93" s="16" t="s">
        <v>6</v>
      </c>
    </row>
    <row r="94" spans="1:4" ht="16">
      <c r="A94" s="14">
        <f t="shared" si="5"/>
        <v>7.1099999999999977</v>
      </c>
      <c r="B94" s="91" t="s">
        <v>89</v>
      </c>
      <c r="C94" s="22">
        <v>28.8</v>
      </c>
      <c r="D94" s="16" t="s">
        <v>148</v>
      </c>
    </row>
    <row r="95" spans="1:4" ht="16">
      <c r="A95" s="14">
        <f t="shared" si="5"/>
        <v>7.1199999999999974</v>
      </c>
      <c r="B95" s="91" t="s">
        <v>90</v>
      </c>
      <c r="C95" s="22">
        <v>37.44</v>
      </c>
      <c r="D95" s="16" t="s">
        <v>148</v>
      </c>
    </row>
    <row r="96" spans="1:4">
      <c r="A96" s="14">
        <f t="shared" si="5"/>
        <v>7.1299999999999972</v>
      </c>
      <c r="B96" s="91" t="s">
        <v>91</v>
      </c>
      <c r="C96" s="22">
        <v>3</v>
      </c>
      <c r="D96" s="16" t="s">
        <v>6</v>
      </c>
    </row>
    <row r="97" spans="1:4">
      <c r="A97" s="14">
        <f t="shared" si="5"/>
        <v>7.139999999999997</v>
      </c>
      <c r="B97" s="91" t="s">
        <v>74</v>
      </c>
      <c r="C97" s="22">
        <v>3</v>
      </c>
      <c r="D97" s="16" t="s">
        <v>6</v>
      </c>
    </row>
    <row r="98" spans="1:4">
      <c r="A98" s="14">
        <f t="shared" si="5"/>
        <v>7.1499999999999968</v>
      </c>
      <c r="B98" s="91" t="s">
        <v>76</v>
      </c>
      <c r="C98" s="22">
        <v>1</v>
      </c>
      <c r="D98" s="16" t="s">
        <v>13</v>
      </c>
    </row>
    <row r="99" spans="1:4">
      <c r="A99" s="14">
        <f t="shared" si="5"/>
        <v>7.1599999999999966</v>
      </c>
      <c r="B99" s="91" t="s">
        <v>56</v>
      </c>
      <c r="C99" s="22">
        <v>1</v>
      </c>
      <c r="D99" s="16" t="s">
        <v>13</v>
      </c>
    </row>
    <row r="100" spans="1:4">
      <c r="A100" s="14"/>
      <c r="B100" s="91"/>
      <c r="C100" s="22"/>
      <c r="D100" s="16"/>
    </row>
    <row r="101" spans="1:4" s="31" customFormat="1" ht="28">
      <c r="A101" s="12">
        <v>8</v>
      </c>
      <c r="B101" s="90" t="s">
        <v>92</v>
      </c>
      <c r="C101" s="29"/>
      <c r="D101" s="30"/>
    </row>
    <row r="102" spans="1:4">
      <c r="A102" s="14">
        <f t="shared" ref="A102:A109" si="6">A101+0.01</f>
        <v>8.01</v>
      </c>
      <c r="B102" s="91" t="s">
        <v>80</v>
      </c>
      <c r="C102" s="22">
        <v>60</v>
      </c>
      <c r="D102" s="16" t="s">
        <v>65</v>
      </c>
    </row>
    <row r="103" spans="1:4">
      <c r="A103" s="14">
        <f t="shared" si="6"/>
        <v>8.02</v>
      </c>
      <c r="B103" s="91" t="s">
        <v>82</v>
      </c>
      <c r="C103" s="22">
        <v>0.5</v>
      </c>
      <c r="D103" s="16" t="s">
        <v>6</v>
      </c>
    </row>
    <row r="104" spans="1:4">
      <c r="A104" s="14">
        <f t="shared" si="6"/>
        <v>8.0299999999999994</v>
      </c>
      <c r="B104" s="91" t="s">
        <v>93</v>
      </c>
      <c r="C104" s="22">
        <v>2</v>
      </c>
      <c r="D104" s="16" t="s">
        <v>6</v>
      </c>
    </row>
    <row r="105" spans="1:4">
      <c r="A105" s="14">
        <f t="shared" si="6"/>
        <v>8.0399999999999991</v>
      </c>
      <c r="B105" s="91" t="s">
        <v>83</v>
      </c>
      <c r="C105" s="22">
        <v>2</v>
      </c>
      <c r="D105" s="16" t="s">
        <v>6</v>
      </c>
    </row>
    <row r="106" spans="1:4">
      <c r="A106" s="14">
        <f t="shared" si="6"/>
        <v>8.0499999999999989</v>
      </c>
      <c r="B106" s="91" t="s">
        <v>84</v>
      </c>
      <c r="C106" s="22">
        <v>2</v>
      </c>
      <c r="D106" s="16" t="s">
        <v>6</v>
      </c>
    </row>
    <row r="107" spans="1:4">
      <c r="A107" s="14">
        <f t="shared" si="6"/>
        <v>8.0599999999999987</v>
      </c>
      <c r="B107" s="91" t="s">
        <v>85</v>
      </c>
      <c r="C107" s="22">
        <v>0.5</v>
      </c>
      <c r="D107" s="16" t="s">
        <v>6</v>
      </c>
    </row>
    <row r="108" spans="1:4">
      <c r="A108" s="14">
        <f t="shared" si="6"/>
        <v>8.0699999999999985</v>
      </c>
      <c r="B108" s="91" t="s">
        <v>86</v>
      </c>
      <c r="C108" s="22">
        <v>3</v>
      </c>
      <c r="D108" s="16" t="s">
        <v>6</v>
      </c>
    </row>
    <row r="109" spans="1:4">
      <c r="A109" s="14">
        <f t="shared" si="6"/>
        <v>8.0799999999999983</v>
      </c>
      <c r="B109" s="91" t="s">
        <v>56</v>
      </c>
      <c r="C109" s="22">
        <v>1</v>
      </c>
      <c r="D109" s="16" t="s">
        <v>13</v>
      </c>
    </row>
    <row r="110" spans="1:4">
      <c r="A110" s="14"/>
      <c r="B110" s="91"/>
      <c r="C110" s="22"/>
      <c r="D110" s="16"/>
    </row>
    <row r="111" spans="1:4" s="31" customFormat="1">
      <c r="A111" s="12">
        <v>9</v>
      </c>
      <c r="B111" s="90" t="s">
        <v>94</v>
      </c>
      <c r="C111" s="29"/>
      <c r="D111" s="30"/>
    </row>
    <row r="112" spans="1:4">
      <c r="A112" s="14">
        <f t="shared" ref="A112:A122" si="7">A111+0.01</f>
        <v>9.01</v>
      </c>
      <c r="B112" s="91" t="s">
        <v>95</v>
      </c>
      <c r="C112" s="22">
        <v>120</v>
      </c>
      <c r="D112" s="16" t="s">
        <v>65</v>
      </c>
    </row>
    <row r="113" spans="1:4">
      <c r="A113" s="14">
        <f t="shared" si="7"/>
        <v>9.02</v>
      </c>
      <c r="B113" s="91" t="s">
        <v>82</v>
      </c>
      <c r="C113" s="22">
        <v>0.5</v>
      </c>
      <c r="D113" s="16" t="s">
        <v>6</v>
      </c>
    </row>
    <row r="114" spans="1:4">
      <c r="A114" s="14">
        <f t="shared" si="7"/>
        <v>9.0299999999999994</v>
      </c>
      <c r="B114" s="91" t="s">
        <v>88</v>
      </c>
      <c r="C114" s="22">
        <v>2</v>
      </c>
      <c r="D114" s="16" t="s">
        <v>6</v>
      </c>
    </row>
    <row r="115" spans="1:4">
      <c r="A115" s="14">
        <f t="shared" si="7"/>
        <v>9.0399999999999991</v>
      </c>
      <c r="B115" s="91" t="s">
        <v>83</v>
      </c>
      <c r="C115" s="22">
        <v>2</v>
      </c>
      <c r="D115" s="16" t="s">
        <v>6</v>
      </c>
    </row>
    <row r="116" spans="1:4">
      <c r="A116" s="14">
        <f t="shared" si="7"/>
        <v>9.0499999999999989</v>
      </c>
      <c r="B116" s="91" t="s">
        <v>84</v>
      </c>
      <c r="C116" s="22">
        <v>2</v>
      </c>
      <c r="D116" s="16" t="s">
        <v>6</v>
      </c>
    </row>
    <row r="117" spans="1:4">
      <c r="A117" s="14">
        <f t="shared" si="7"/>
        <v>9.0599999999999987</v>
      </c>
      <c r="B117" s="91" t="s">
        <v>85</v>
      </c>
      <c r="C117" s="22">
        <v>0.5</v>
      </c>
      <c r="D117" s="16" t="s">
        <v>6</v>
      </c>
    </row>
    <row r="118" spans="1:4">
      <c r="A118" s="14">
        <f t="shared" si="7"/>
        <v>9.0699999999999985</v>
      </c>
      <c r="B118" s="91" t="s">
        <v>86</v>
      </c>
      <c r="C118" s="22">
        <v>2</v>
      </c>
      <c r="D118" s="16" t="s">
        <v>6</v>
      </c>
    </row>
    <row r="119" spans="1:4">
      <c r="A119" s="14">
        <f t="shared" si="7"/>
        <v>9.0799999999999983</v>
      </c>
      <c r="B119" s="91" t="s">
        <v>96</v>
      </c>
      <c r="C119" s="22">
        <v>5</v>
      </c>
      <c r="D119" s="16" t="s">
        <v>65</v>
      </c>
    </row>
    <row r="120" spans="1:4">
      <c r="A120" s="14">
        <f t="shared" si="7"/>
        <v>9.0899999999999981</v>
      </c>
      <c r="B120" s="91" t="s">
        <v>97</v>
      </c>
      <c r="C120" s="22">
        <v>1</v>
      </c>
      <c r="D120" s="16" t="s">
        <v>6</v>
      </c>
    </row>
    <row r="121" spans="1:4">
      <c r="A121" s="14">
        <f t="shared" si="7"/>
        <v>9.0999999999999979</v>
      </c>
      <c r="B121" s="91" t="s">
        <v>98</v>
      </c>
      <c r="C121" s="22">
        <v>1</v>
      </c>
      <c r="D121" s="16" t="s">
        <v>6</v>
      </c>
    </row>
    <row r="122" spans="1:4">
      <c r="A122" s="14">
        <f t="shared" si="7"/>
        <v>9.1099999999999977</v>
      </c>
      <c r="B122" s="91" t="s">
        <v>56</v>
      </c>
      <c r="C122" s="22">
        <v>1</v>
      </c>
      <c r="D122" s="16" t="s">
        <v>13</v>
      </c>
    </row>
    <row r="123" spans="1:4">
      <c r="A123" s="14"/>
      <c r="B123" s="91"/>
      <c r="C123" s="22"/>
      <c r="D123" s="16"/>
    </row>
    <row r="124" spans="1:4" ht="28">
      <c r="A124" s="12">
        <v>10</v>
      </c>
      <c r="B124" s="90" t="s">
        <v>99</v>
      </c>
      <c r="C124" s="22"/>
      <c r="D124" s="16"/>
    </row>
    <row r="125" spans="1:4" ht="28">
      <c r="A125" s="14">
        <v>5.01</v>
      </c>
      <c r="B125" s="91" t="s">
        <v>100</v>
      </c>
      <c r="C125" s="25">
        <f>ROUND(380*1.05,2)</f>
        <v>399</v>
      </c>
      <c r="D125" s="16" t="s">
        <v>101</v>
      </c>
    </row>
    <row r="126" spans="1:4">
      <c r="A126" s="14"/>
      <c r="B126" s="91"/>
      <c r="C126" s="25"/>
      <c r="D126" s="16"/>
    </row>
    <row r="127" spans="1:4">
      <c r="A127" s="12">
        <v>11</v>
      </c>
      <c r="B127" s="90" t="s">
        <v>102</v>
      </c>
      <c r="C127" s="24"/>
      <c r="D127" s="16"/>
    </row>
    <row r="128" spans="1:4" ht="16">
      <c r="A128" s="14">
        <f>A127+0.01</f>
        <v>11.01</v>
      </c>
      <c r="B128" s="91" t="s">
        <v>103</v>
      </c>
      <c r="C128" s="25">
        <f>(C125/1.05)*0.6*1.1</f>
        <v>250.8</v>
      </c>
      <c r="D128" s="19" t="s">
        <v>148</v>
      </c>
    </row>
    <row r="129" spans="1:4" ht="16">
      <c r="A129" s="14">
        <f t="shared" ref="A129:A132" si="8">A128+0.01</f>
        <v>11.02</v>
      </c>
      <c r="B129" s="91" t="s">
        <v>104</v>
      </c>
      <c r="C129" s="25">
        <f>(C125/1.05)*0.6*0.1</f>
        <v>22.8</v>
      </c>
      <c r="D129" s="19" t="s">
        <v>148</v>
      </c>
    </row>
    <row r="130" spans="1:4" ht="16">
      <c r="A130" s="14">
        <f t="shared" si="8"/>
        <v>11.03</v>
      </c>
      <c r="B130" s="91" t="s">
        <v>105</v>
      </c>
      <c r="C130" s="99">
        <f>((C128-C129)*0.4)*0.95</f>
        <v>86.64</v>
      </c>
      <c r="D130" s="19" t="s">
        <v>148</v>
      </c>
    </row>
    <row r="131" spans="1:4" ht="16">
      <c r="A131" s="14">
        <f t="shared" si="8"/>
        <v>11.04</v>
      </c>
      <c r="B131" s="91" t="s">
        <v>17</v>
      </c>
      <c r="C131" s="99">
        <f>((C128-C130)*0.6)*1.3</f>
        <v>128.04480000000001</v>
      </c>
      <c r="D131" s="19" t="s">
        <v>148</v>
      </c>
    </row>
    <row r="132" spans="1:4" ht="28">
      <c r="A132" s="14">
        <f t="shared" si="8"/>
        <v>11.049999999999999</v>
      </c>
      <c r="B132" s="91" t="s">
        <v>106</v>
      </c>
      <c r="C132" s="99">
        <f>(C128-C129)*0.6</f>
        <v>136.79999999999998</v>
      </c>
      <c r="D132" s="19" t="s">
        <v>148</v>
      </c>
    </row>
    <row r="133" spans="1:4">
      <c r="A133" s="14"/>
      <c r="B133" s="91"/>
      <c r="C133" s="98"/>
      <c r="D133" s="16"/>
    </row>
    <row r="134" spans="1:4">
      <c r="A134" s="14"/>
      <c r="B134" s="90" t="s">
        <v>107</v>
      </c>
      <c r="C134" s="17"/>
      <c r="D134" s="16"/>
    </row>
    <row r="135" spans="1:4" ht="28">
      <c r="A135" s="12">
        <v>12</v>
      </c>
      <c r="B135" s="90" t="s">
        <v>108</v>
      </c>
      <c r="C135" s="22"/>
      <c r="D135" s="16"/>
    </row>
    <row r="136" spans="1:4" ht="28">
      <c r="A136" s="14">
        <f>A135+0.01</f>
        <v>12.01</v>
      </c>
      <c r="B136" s="91" t="s">
        <v>109</v>
      </c>
      <c r="C136" s="22">
        <f>ROUND(800*1.05,2)</f>
        <v>840</v>
      </c>
      <c r="D136" s="16" t="s">
        <v>101</v>
      </c>
    </row>
    <row r="137" spans="1:4">
      <c r="A137" s="14"/>
      <c r="B137" s="92"/>
      <c r="C137" s="26"/>
      <c r="D137" s="27"/>
    </row>
    <row r="138" spans="1:4">
      <c r="A138" s="12">
        <v>13</v>
      </c>
      <c r="B138" s="90" t="s">
        <v>102</v>
      </c>
      <c r="C138" s="23"/>
      <c r="D138" s="16"/>
    </row>
    <row r="139" spans="1:4">
      <c r="A139" s="14">
        <f>A138+0.01</f>
        <v>13.01</v>
      </c>
      <c r="B139" s="91" t="s">
        <v>103</v>
      </c>
      <c r="C139" s="22">
        <f>(C136/1.05)*0.6*1.1</f>
        <v>528</v>
      </c>
      <c r="D139" s="16" t="s">
        <v>18</v>
      </c>
    </row>
    <row r="140" spans="1:4">
      <c r="A140" s="14">
        <f t="shared" ref="A140:A143" si="9">A139+0.01</f>
        <v>13.02</v>
      </c>
      <c r="B140" s="91" t="s">
        <v>104</v>
      </c>
      <c r="C140" s="22">
        <f>(C136/1.05)*0.6*0.1</f>
        <v>48</v>
      </c>
      <c r="D140" s="16" t="s">
        <v>18</v>
      </c>
    </row>
    <row r="141" spans="1:4" ht="16">
      <c r="A141" s="14">
        <f t="shared" si="9"/>
        <v>13.03</v>
      </c>
      <c r="B141" s="91" t="s">
        <v>105</v>
      </c>
      <c r="C141" s="100">
        <f>((C139-C140)*0.4)*0.95</f>
        <v>182.39999999999998</v>
      </c>
      <c r="D141" s="19" t="s">
        <v>148</v>
      </c>
    </row>
    <row r="142" spans="1:4" ht="16">
      <c r="A142" s="14">
        <f t="shared" si="9"/>
        <v>13.04</v>
      </c>
      <c r="B142" s="91" t="s">
        <v>17</v>
      </c>
      <c r="C142" s="100">
        <f>((C139-C141)*0.6)*1.3</f>
        <v>269.56800000000004</v>
      </c>
      <c r="D142" s="19" t="s">
        <v>148</v>
      </c>
    </row>
    <row r="143" spans="1:4" ht="28">
      <c r="A143" s="14">
        <f t="shared" si="9"/>
        <v>13.049999999999999</v>
      </c>
      <c r="B143" s="91" t="s">
        <v>106</v>
      </c>
      <c r="C143" s="100">
        <f>(C139-C140)*0.6</f>
        <v>288</v>
      </c>
      <c r="D143" s="19" t="s">
        <v>148</v>
      </c>
    </row>
    <row r="144" spans="1:4">
      <c r="A144" s="14"/>
      <c r="B144" s="91"/>
      <c r="C144" s="34"/>
      <c r="D144" s="16"/>
    </row>
    <row r="145" spans="1:4">
      <c r="A145" s="12">
        <v>14</v>
      </c>
      <c r="B145" s="90" t="s">
        <v>110</v>
      </c>
      <c r="C145" s="22">
        <v>300</v>
      </c>
      <c r="D145" s="16" t="s">
        <v>20</v>
      </c>
    </row>
    <row r="146" spans="1:4">
      <c r="A146" s="14"/>
      <c r="B146" s="91"/>
      <c r="C146" s="22"/>
      <c r="D146" s="16"/>
    </row>
    <row r="147" spans="1:4">
      <c r="A147" s="35">
        <v>15</v>
      </c>
      <c r="B147" s="90" t="s">
        <v>111</v>
      </c>
      <c r="C147" s="22"/>
      <c r="D147" s="16"/>
    </row>
    <row r="148" spans="1:4">
      <c r="A148" s="14">
        <f>A147+0.01</f>
        <v>15.01</v>
      </c>
      <c r="B148" s="91" t="s">
        <v>112</v>
      </c>
      <c r="C148" s="22">
        <v>5</v>
      </c>
      <c r="D148" s="16" t="s">
        <v>20</v>
      </c>
    </row>
    <row r="149" spans="1:4">
      <c r="A149" s="14">
        <f>A148+0.01</f>
        <v>15.02</v>
      </c>
      <c r="B149" s="91" t="s">
        <v>113</v>
      </c>
      <c r="C149" s="22">
        <v>5</v>
      </c>
      <c r="D149" s="16" t="s">
        <v>20</v>
      </c>
    </row>
    <row r="150" spans="1:4">
      <c r="A150" s="14"/>
      <c r="B150" s="91"/>
      <c r="C150" s="22"/>
      <c r="D150" s="16"/>
    </row>
    <row r="151" spans="1:4">
      <c r="A151" s="12">
        <v>16</v>
      </c>
      <c r="B151" s="90" t="s">
        <v>114</v>
      </c>
      <c r="C151" s="22"/>
      <c r="D151" s="16"/>
    </row>
    <row r="152" spans="1:4">
      <c r="A152" s="14">
        <f>A151+0.01</f>
        <v>16.010000000000002</v>
      </c>
      <c r="B152" s="91" t="s">
        <v>115</v>
      </c>
      <c r="C152" s="22">
        <v>1</v>
      </c>
      <c r="D152" s="16" t="s">
        <v>13</v>
      </c>
    </row>
    <row r="153" spans="1:4" ht="16">
      <c r="A153" s="14">
        <f t="shared" ref="A153:A156" si="10">A152+0.01</f>
        <v>16.020000000000003</v>
      </c>
      <c r="B153" s="91" t="s">
        <v>116</v>
      </c>
      <c r="C153" s="22">
        <v>30</v>
      </c>
      <c r="D153" s="16" t="s">
        <v>149</v>
      </c>
    </row>
    <row r="154" spans="1:4" ht="16">
      <c r="A154" s="14">
        <f t="shared" si="10"/>
        <v>16.030000000000005</v>
      </c>
      <c r="B154" s="91" t="s">
        <v>34</v>
      </c>
      <c r="C154" s="22">
        <v>235</v>
      </c>
      <c r="D154" s="16" t="s">
        <v>149</v>
      </c>
    </row>
    <row r="155" spans="1:4">
      <c r="A155" s="14">
        <f t="shared" si="10"/>
        <v>16.040000000000006</v>
      </c>
      <c r="B155" s="91" t="s">
        <v>117</v>
      </c>
      <c r="C155" s="22">
        <v>1</v>
      </c>
      <c r="D155" s="16" t="s">
        <v>20</v>
      </c>
    </row>
    <row r="156" spans="1:4">
      <c r="A156" s="14">
        <f t="shared" si="10"/>
        <v>16.050000000000008</v>
      </c>
      <c r="B156" s="91" t="s">
        <v>118</v>
      </c>
      <c r="C156" s="22">
        <v>1</v>
      </c>
      <c r="D156" s="16" t="s">
        <v>20</v>
      </c>
    </row>
    <row r="157" spans="1:4">
      <c r="A157" s="14"/>
      <c r="B157" s="91"/>
      <c r="C157" s="22"/>
      <c r="D157" s="16"/>
    </row>
    <row r="158" spans="1:4">
      <c r="A158" s="12">
        <v>17</v>
      </c>
      <c r="B158" s="90" t="s">
        <v>119</v>
      </c>
      <c r="C158" s="22"/>
      <c r="D158" s="16"/>
    </row>
    <row r="159" spans="1:4">
      <c r="A159" s="14">
        <f>A158+0.01</f>
        <v>17.010000000000002</v>
      </c>
      <c r="B159" s="91" t="s">
        <v>120</v>
      </c>
      <c r="C159" s="22">
        <v>1</v>
      </c>
      <c r="D159" s="16" t="s">
        <v>13</v>
      </c>
    </row>
    <row r="160" spans="1:4">
      <c r="A160" s="14"/>
      <c r="B160" s="91"/>
      <c r="C160" s="22"/>
      <c r="D160" s="16"/>
    </row>
    <row r="161" spans="1:4">
      <c r="A161" s="83" t="s">
        <v>121</v>
      </c>
      <c r="B161" s="94"/>
      <c r="C161" s="83"/>
      <c r="D161" s="83"/>
    </row>
    <row r="162" spans="1:4">
      <c r="A162" s="36"/>
      <c r="B162" s="95" t="s">
        <v>122</v>
      </c>
      <c r="C162" s="38">
        <v>3.5000000000000003E-2</v>
      </c>
      <c r="D162" s="39"/>
    </row>
    <row r="163" spans="1:4">
      <c r="A163" s="36"/>
      <c r="B163" s="95" t="s">
        <v>123</v>
      </c>
      <c r="C163" s="38">
        <v>0.1</v>
      </c>
      <c r="D163" s="40"/>
    </row>
    <row r="164" spans="1:4">
      <c r="A164" s="36"/>
      <c r="B164" s="95" t="s">
        <v>124</v>
      </c>
      <c r="C164" s="38">
        <v>0.18</v>
      </c>
      <c r="D164" s="40"/>
    </row>
    <row r="165" spans="1:4">
      <c r="A165" s="36"/>
      <c r="B165" s="95" t="s">
        <v>125</v>
      </c>
      <c r="C165" s="38">
        <v>0.03</v>
      </c>
      <c r="D165" s="40"/>
    </row>
    <row r="166" spans="1:4">
      <c r="A166" s="36"/>
      <c r="B166" s="95" t="s">
        <v>126</v>
      </c>
      <c r="C166" s="38">
        <v>0.02</v>
      </c>
      <c r="D166" s="40"/>
    </row>
    <row r="167" spans="1:4">
      <c r="A167" s="36"/>
      <c r="B167" s="95" t="s">
        <v>127</v>
      </c>
      <c r="C167" s="38">
        <v>0.01</v>
      </c>
      <c r="D167" s="40"/>
    </row>
    <row r="168" spans="1:4">
      <c r="A168" s="36"/>
      <c r="B168" s="95" t="s">
        <v>128</v>
      </c>
      <c r="C168" s="38">
        <v>1E-3</v>
      </c>
      <c r="D168" s="40"/>
    </row>
    <row r="169" spans="1:4">
      <c r="A169" s="41"/>
      <c r="B169" s="96"/>
      <c r="C169" s="38"/>
      <c r="D169" s="40"/>
    </row>
    <row r="170" spans="1:4">
      <c r="A170" s="85" t="s">
        <v>129</v>
      </c>
      <c r="B170" s="85"/>
      <c r="C170" s="84"/>
      <c r="D170" s="85"/>
    </row>
    <row r="171" spans="1:4">
      <c r="A171" s="41"/>
      <c r="B171" s="41"/>
      <c r="C171" s="38"/>
      <c r="D171" s="40"/>
    </row>
    <row r="172" spans="1:4">
      <c r="A172" s="41"/>
      <c r="B172" s="96"/>
      <c r="C172" s="38"/>
      <c r="D172" s="40"/>
    </row>
    <row r="173" spans="1:4">
      <c r="A173" s="42"/>
      <c r="B173" s="43" t="s">
        <v>130</v>
      </c>
      <c r="C173" s="38">
        <v>0.05</v>
      </c>
      <c r="D173" s="40"/>
    </row>
    <row r="174" spans="1:4">
      <c r="A174" s="41"/>
      <c r="B174" s="96"/>
      <c r="C174" s="38"/>
      <c r="D174" s="40"/>
    </row>
    <row r="175" spans="1:4">
      <c r="A175" s="42"/>
      <c r="B175" s="43" t="s">
        <v>131</v>
      </c>
      <c r="C175" s="101" t="s">
        <v>13</v>
      </c>
      <c r="D175" s="36"/>
    </row>
    <row r="176" spans="1:4">
      <c r="A176" s="44"/>
      <c r="B176" s="43" t="s">
        <v>132</v>
      </c>
      <c r="C176" s="101" t="s">
        <v>13</v>
      </c>
      <c r="D176" s="36"/>
    </row>
    <row r="177" spans="1:7">
      <c r="A177" s="42"/>
      <c r="B177" s="97"/>
      <c r="C177" s="38"/>
      <c r="D177" s="40"/>
    </row>
    <row r="178" spans="1:7">
      <c r="A178" s="42"/>
      <c r="B178" s="43" t="s">
        <v>133</v>
      </c>
      <c r="C178" s="38" t="s">
        <v>13</v>
      </c>
      <c r="D178" s="40"/>
    </row>
    <row r="179" spans="1:7">
      <c r="A179" s="42"/>
      <c r="B179" s="43" t="s">
        <v>134</v>
      </c>
      <c r="C179" s="38">
        <v>0.05</v>
      </c>
      <c r="D179" s="40"/>
      <c r="G179" s="46"/>
    </row>
    <row r="180" spans="1:7">
      <c r="A180" s="42"/>
      <c r="B180" s="97"/>
      <c r="C180" s="45"/>
      <c r="D180" s="40"/>
    </row>
    <row r="181" spans="1:7" ht="14.5" thickBot="1">
      <c r="A181" s="37"/>
      <c r="B181" s="95"/>
      <c r="C181" s="47"/>
      <c r="D181" s="40"/>
    </row>
    <row r="182" spans="1:7" ht="14.5" thickBot="1">
      <c r="A182" s="107" t="s">
        <v>135</v>
      </c>
      <c r="B182" s="107"/>
      <c r="C182" s="107"/>
      <c r="D182" s="107"/>
    </row>
    <row r="183" spans="1:7" ht="15.5">
      <c r="A183" s="48"/>
      <c r="B183" s="48"/>
      <c r="C183" s="48"/>
      <c r="D183" s="48"/>
    </row>
    <row r="184" spans="1:7" ht="15.5">
      <c r="A184" s="49"/>
      <c r="B184" s="50"/>
      <c r="C184" s="51"/>
      <c r="D184" s="52"/>
    </row>
    <row r="185" spans="1:7" ht="15">
      <c r="A185" s="105" t="s">
        <v>136</v>
      </c>
      <c r="B185" s="105"/>
      <c r="C185" s="106" t="s">
        <v>137</v>
      </c>
      <c r="D185" s="106"/>
    </row>
    <row r="186" spans="1:7" ht="15">
      <c r="A186" s="105" t="s">
        <v>138</v>
      </c>
      <c r="B186" s="105"/>
      <c r="C186" s="106" t="s">
        <v>139</v>
      </c>
      <c r="D186" s="106"/>
    </row>
    <row r="187" spans="1:7" ht="15">
      <c r="A187" s="105" t="s">
        <v>140</v>
      </c>
      <c r="B187" s="105"/>
      <c r="C187" s="106" t="s">
        <v>141</v>
      </c>
      <c r="D187" s="106"/>
    </row>
    <row r="188" spans="1:7" ht="15.5">
      <c r="A188" s="49"/>
      <c r="B188" s="53"/>
      <c r="C188" s="51"/>
      <c r="D188" s="52"/>
    </row>
    <row r="189" spans="1:7" ht="15">
      <c r="A189" s="106"/>
      <c r="B189" s="106"/>
      <c r="C189" s="106"/>
      <c r="D189" s="106"/>
    </row>
    <row r="190" spans="1:7" ht="15">
      <c r="A190" s="105" t="s">
        <v>142</v>
      </c>
      <c r="B190" s="105"/>
      <c r="C190" s="105"/>
      <c r="D190" s="105"/>
    </row>
    <row r="191" spans="1:7" ht="15">
      <c r="A191" s="105" t="s">
        <v>143</v>
      </c>
      <c r="B191" s="105"/>
      <c r="C191" s="105"/>
      <c r="D191" s="105"/>
    </row>
    <row r="192" spans="1:7" ht="15">
      <c r="A192" s="105" t="s">
        <v>144</v>
      </c>
      <c r="B192" s="105"/>
      <c r="C192" s="105"/>
      <c r="D192" s="105"/>
    </row>
    <row r="193" spans="1:4">
      <c r="A193" s="54"/>
      <c r="B193" s="55"/>
      <c r="C193" s="56"/>
      <c r="D193" s="57"/>
    </row>
    <row r="194" spans="1:4" ht="15.5">
      <c r="A194" s="58"/>
      <c r="B194" s="59"/>
      <c r="C194" s="60"/>
      <c r="D194" s="61"/>
    </row>
    <row r="195" spans="1:4" ht="15.5">
      <c r="A195" s="58"/>
      <c r="B195" s="59"/>
      <c r="C195" s="60"/>
      <c r="D195" s="61"/>
    </row>
    <row r="196" spans="1:4" ht="15.5">
      <c r="A196" s="58"/>
      <c r="B196" s="59"/>
      <c r="C196" s="60"/>
      <c r="D196" s="61"/>
    </row>
    <row r="197" spans="1:4" ht="15.5">
      <c r="A197" s="58"/>
      <c r="B197" s="59"/>
      <c r="C197" s="60"/>
      <c r="D197" s="61"/>
    </row>
    <row r="198" spans="1:4" ht="15.5">
      <c r="A198" s="58"/>
      <c r="B198" s="59"/>
      <c r="C198" s="60"/>
      <c r="D198" s="61"/>
    </row>
    <row r="199" spans="1:4" ht="15.5">
      <c r="A199" s="58"/>
      <c r="B199" s="59"/>
      <c r="C199" s="60"/>
      <c r="D199" s="61"/>
    </row>
    <row r="200" spans="1:4" ht="15.5">
      <c r="A200" s="58"/>
      <c r="B200" s="59"/>
      <c r="C200" s="60"/>
      <c r="D200" s="61"/>
    </row>
    <row r="201" spans="1:4" ht="15.5">
      <c r="A201" s="58"/>
      <c r="B201" s="59"/>
      <c r="C201" s="60"/>
      <c r="D201" s="61"/>
    </row>
    <row r="202" spans="1:4" ht="15.5">
      <c r="A202" s="58"/>
      <c r="B202" s="62"/>
      <c r="C202" s="60"/>
      <c r="D202" s="61"/>
    </row>
    <row r="203" spans="1:4">
      <c r="A203" s="63"/>
      <c r="B203" s="64"/>
      <c r="C203" s="65"/>
      <c r="D203" s="66"/>
    </row>
    <row r="204" spans="1:4">
      <c r="A204" s="63"/>
      <c r="B204" s="64"/>
      <c r="C204" s="67"/>
      <c r="D204" s="66"/>
    </row>
    <row r="205" spans="1:4">
      <c r="A205" s="68"/>
      <c r="B205" s="69"/>
      <c r="C205" s="70"/>
      <c r="D205" s="71"/>
    </row>
    <row r="206" spans="1:4">
      <c r="A206" s="68"/>
      <c r="B206" s="69"/>
      <c r="C206" s="73"/>
      <c r="D206" s="71"/>
    </row>
    <row r="207" spans="1:4">
      <c r="A207" s="74"/>
      <c r="B207" s="75"/>
      <c r="C207" s="73"/>
      <c r="D207" s="71"/>
    </row>
    <row r="208" spans="1:4">
      <c r="A208" s="68"/>
      <c r="B208" s="69"/>
      <c r="C208" s="72"/>
      <c r="D208" s="71"/>
    </row>
    <row r="209" spans="1:4">
      <c r="A209" s="68"/>
      <c r="B209" s="69"/>
      <c r="C209" s="72"/>
      <c r="D209" s="71"/>
    </row>
    <row r="210" spans="1:4">
      <c r="A210" s="68"/>
      <c r="B210" s="69"/>
      <c r="C210" s="72"/>
      <c r="D210" s="71"/>
    </row>
    <row r="211" spans="1:4">
      <c r="A211" s="68"/>
      <c r="B211" s="69"/>
      <c r="C211" s="72"/>
      <c r="D211" s="71"/>
    </row>
    <row r="212" spans="1:4">
      <c r="A212" s="68"/>
      <c r="B212" s="69"/>
      <c r="C212" s="72"/>
      <c r="D212" s="71"/>
    </row>
    <row r="213" spans="1:4">
      <c r="A213" s="68"/>
      <c r="B213" s="69"/>
      <c r="C213" s="72"/>
      <c r="D213" s="71"/>
    </row>
    <row r="214" spans="1:4">
      <c r="A214" s="68"/>
      <c r="B214" s="69"/>
      <c r="C214" s="72"/>
      <c r="D214" s="71"/>
    </row>
    <row r="215" spans="1:4">
      <c r="A215" s="68"/>
      <c r="B215" s="69"/>
      <c r="C215" s="72"/>
      <c r="D215" s="71"/>
    </row>
    <row r="216" spans="1:4">
      <c r="A216" s="68"/>
      <c r="B216" s="69"/>
      <c r="C216" s="72"/>
      <c r="D216" s="71"/>
    </row>
    <row r="217" spans="1:4">
      <c r="A217" s="68"/>
      <c r="B217" s="69"/>
      <c r="C217" s="72"/>
      <c r="D217" s="71"/>
    </row>
    <row r="218" spans="1:4">
      <c r="A218" s="68"/>
      <c r="B218" s="69"/>
      <c r="C218" s="70"/>
      <c r="D218" s="71"/>
    </row>
    <row r="219" spans="1:4">
      <c r="A219" s="68"/>
      <c r="B219" s="69"/>
      <c r="C219" s="70"/>
      <c r="D219" s="71"/>
    </row>
    <row r="220" spans="1:4">
      <c r="A220" s="68"/>
      <c r="B220" s="69"/>
      <c r="C220" s="73"/>
      <c r="D220" s="71"/>
    </row>
    <row r="221" spans="1:4">
      <c r="A221" s="74"/>
      <c r="B221" s="75"/>
      <c r="C221" s="73"/>
      <c r="D221" s="71"/>
    </row>
    <row r="222" spans="1:4">
      <c r="A222" s="68"/>
      <c r="B222" s="69"/>
      <c r="C222" s="72"/>
      <c r="D222" s="71"/>
    </row>
    <row r="223" spans="1:4">
      <c r="A223" s="68"/>
      <c r="B223" s="69"/>
      <c r="C223" s="72"/>
      <c r="D223" s="71"/>
    </row>
    <row r="224" spans="1:4">
      <c r="A224" s="68"/>
      <c r="B224" s="69"/>
      <c r="C224" s="72"/>
      <c r="D224" s="71"/>
    </row>
    <row r="225" spans="1:4">
      <c r="A225" s="68"/>
      <c r="B225" s="69"/>
      <c r="C225" s="72"/>
      <c r="D225" s="71"/>
    </row>
    <row r="226" spans="1:4">
      <c r="A226" s="68"/>
      <c r="B226" s="69"/>
      <c r="C226" s="72"/>
      <c r="D226" s="71"/>
    </row>
    <row r="227" spans="1:4">
      <c r="A227" s="68"/>
      <c r="B227" s="69"/>
      <c r="C227" s="72"/>
      <c r="D227" s="71"/>
    </row>
    <row r="228" spans="1:4">
      <c r="A228" s="68"/>
      <c r="B228" s="69"/>
      <c r="C228" s="72"/>
      <c r="D228" s="71"/>
    </row>
    <row r="229" spans="1:4">
      <c r="A229" s="68"/>
      <c r="B229" s="69"/>
      <c r="C229" s="72"/>
      <c r="D229" s="71"/>
    </row>
    <row r="230" spans="1:4">
      <c r="A230" s="68"/>
      <c r="B230" s="69"/>
      <c r="C230" s="72"/>
      <c r="D230" s="71"/>
    </row>
    <row r="231" spans="1:4">
      <c r="A231" s="68"/>
      <c r="B231" s="69"/>
      <c r="C231" s="72"/>
      <c r="D231" s="71"/>
    </row>
    <row r="232" spans="1:4">
      <c r="A232" s="68"/>
      <c r="B232" s="69"/>
      <c r="C232" s="70"/>
      <c r="D232" s="71"/>
    </row>
    <row r="233" spans="1:4">
      <c r="A233" s="68"/>
      <c r="B233" s="69"/>
      <c r="C233" s="70"/>
      <c r="D233" s="71"/>
    </row>
    <row r="234" spans="1:4">
      <c r="A234" s="68"/>
      <c r="B234" s="69"/>
      <c r="C234" s="73"/>
      <c r="D234" s="71"/>
    </row>
    <row r="235" spans="1:4">
      <c r="A235" s="74"/>
      <c r="B235" s="75"/>
      <c r="C235" s="73"/>
      <c r="D235" s="71"/>
    </row>
    <row r="236" spans="1:4">
      <c r="A236" s="68"/>
      <c r="B236" s="69"/>
      <c r="C236" s="72"/>
      <c r="D236" s="71"/>
    </row>
    <row r="237" spans="1:4">
      <c r="A237" s="68"/>
      <c r="B237" s="69"/>
      <c r="C237" s="72"/>
      <c r="D237" s="71"/>
    </row>
    <row r="238" spans="1:4">
      <c r="A238" s="68"/>
      <c r="B238" s="69"/>
      <c r="C238" s="72"/>
      <c r="D238" s="71"/>
    </row>
    <row r="239" spans="1:4">
      <c r="A239" s="68"/>
      <c r="B239" s="69"/>
      <c r="C239" s="72"/>
      <c r="D239" s="71"/>
    </row>
    <row r="240" spans="1:4">
      <c r="A240" s="68"/>
      <c r="B240" s="69"/>
      <c r="C240" s="72"/>
      <c r="D240" s="71"/>
    </row>
    <row r="241" spans="1:3">
      <c r="A241" s="76"/>
      <c r="C241" s="77"/>
    </row>
    <row r="242" spans="1:3">
      <c r="A242" s="76"/>
      <c r="C242" s="77"/>
    </row>
    <row r="243" spans="1:3">
      <c r="A243" s="76"/>
      <c r="C243" s="77"/>
    </row>
    <row r="244" spans="1:3">
      <c r="A244" s="76"/>
      <c r="C244" s="77"/>
    </row>
    <row r="245" spans="1:3">
      <c r="A245" s="76"/>
      <c r="C245" s="77"/>
    </row>
    <row r="246" spans="1:3">
      <c r="A246" s="76"/>
      <c r="C246" s="77"/>
    </row>
    <row r="247" spans="1:3">
      <c r="A247" s="76"/>
      <c r="C247" s="77"/>
    </row>
    <row r="248" spans="1:3">
      <c r="A248" s="76"/>
      <c r="C248" s="77"/>
    </row>
    <row r="249" spans="1:3">
      <c r="A249" s="76"/>
      <c r="C249" s="77"/>
    </row>
    <row r="250" spans="1:3">
      <c r="A250" s="76"/>
      <c r="C250" s="77"/>
    </row>
    <row r="251" spans="1:3">
      <c r="A251" s="76"/>
      <c r="C251" s="77"/>
    </row>
    <row r="252" spans="1:3">
      <c r="A252" s="76"/>
      <c r="C252" s="77"/>
    </row>
    <row r="253" spans="1:3">
      <c r="A253" s="76"/>
      <c r="C253" s="77"/>
    </row>
    <row r="254" spans="1:3">
      <c r="A254" s="76"/>
      <c r="C254" s="77"/>
    </row>
    <row r="255" spans="1:3">
      <c r="A255" s="76"/>
      <c r="C255" s="77"/>
    </row>
    <row r="256" spans="1:3">
      <c r="A256" s="76"/>
      <c r="C256" s="77"/>
    </row>
    <row r="257" spans="1:3">
      <c r="A257" s="76"/>
      <c r="C257" s="77"/>
    </row>
    <row r="258" spans="1:3">
      <c r="A258" s="76"/>
      <c r="C258" s="77"/>
    </row>
    <row r="259" spans="1:3">
      <c r="A259" s="76"/>
      <c r="C259" s="77"/>
    </row>
    <row r="260" spans="1:3">
      <c r="A260" s="76"/>
      <c r="C260" s="77"/>
    </row>
    <row r="261" spans="1:3">
      <c r="A261" s="76"/>
      <c r="C261" s="77"/>
    </row>
    <row r="262" spans="1:3">
      <c r="A262" s="76"/>
      <c r="C262" s="77"/>
    </row>
    <row r="263" spans="1:3">
      <c r="A263" s="76"/>
      <c r="C263" s="77"/>
    </row>
    <row r="264" spans="1:3">
      <c r="A264" s="76"/>
      <c r="C264" s="77"/>
    </row>
    <row r="265" spans="1:3">
      <c r="A265" s="76"/>
      <c r="C265" s="77"/>
    </row>
    <row r="266" spans="1:3">
      <c r="A266" s="76"/>
      <c r="C266" s="77"/>
    </row>
    <row r="267" spans="1:3">
      <c r="A267" s="76"/>
      <c r="C267" s="77"/>
    </row>
    <row r="268" spans="1:3">
      <c r="A268" s="76"/>
      <c r="C268" s="77"/>
    </row>
    <row r="269" spans="1:3">
      <c r="A269" s="76"/>
      <c r="C269" s="77"/>
    </row>
    <row r="270" spans="1:3">
      <c r="A270" s="76"/>
      <c r="C270" s="77"/>
    </row>
    <row r="271" spans="1:3">
      <c r="A271" s="76"/>
      <c r="C271" s="77"/>
    </row>
    <row r="272" spans="1:3">
      <c r="A272" s="76"/>
      <c r="C272" s="77"/>
    </row>
    <row r="273" spans="1:3">
      <c r="A273" s="76"/>
      <c r="C273" s="77"/>
    </row>
    <row r="274" spans="1:3">
      <c r="A274" s="76"/>
      <c r="C274" s="77"/>
    </row>
    <row r="275" spans="1:3">
      <c r="A275" s="76"/>
      <c r="C275" s="77"/>
    </row>
    <row r="276" spans="1:3">
      <c r="A276" s="76"/>
      <c r="C276" s="77"/>
    </row>
    <row r="277" spans="1:3">
      <c r="A277" s="76"/>
      <c r="C277" s="77"/>
    </row>
    <row r="278" spans="1:3">
      <c r="A278" s="76"/>
      <c r="C278" s="77"/>
    </row>
    <row r="279" spans="1:3">
      <c r="A279" s="76"/>
      <c r="C279" s="77"/>
    </row>
    <row r="280" spans="1:3">
      <c r="A280" s="76"/>
      <c r="C280" s="77"/>
    </row>
    <row r="281" spans="1:3">
      <c r="A281" s="76"/>
      <c r="C281" s="77"/>
    </row>
    <row r="282" spans="1:3">
      <c r="A282" s="76"/>
      <c r="C282" s="77"/>
    </row>
    <row r="283" spans="1:3">
      <c r="A283" s="76"/>
      <c r="C283" s="77"/>
    </row>
    <row r="284" spans="1:3">
      <c r="A284" s="76"/>
      <c r="C284" s="77"/>
    </row>
    <row r="285" spans="1:3">
      <c r="A285" s="76"/>
      <c r="C285" s="77"/>
    </row>
    <row r="286" spans="1:3">
      <c r="A286" s="76"/>
      <c r="C286" s="77"/>
    </row>
    <row r="287" spans="1:3">
      <c r="A287" s="76"/>
      <c r="C287" s="77"/>
    </row>
    <row r="288" spans="1:3">
      <c r="A288" s="76"/>
      <c r="C288" s="77"/>
    </row>
    <row r="289" spans="1:3">
      <c r="A289" s="76"/>
      <c r="B289" s="79"/>
      <c r="C289" s="77"/>
    </row>
    <row r="290" spans="1:3">
      <c r="A290" s="76"/>
      <c r="B290" s="79"/>
      <c r="C290" s="77"/>
    </row>
    <row r="291" spans="1:3">
      <c r="A291" s="76"/>
      <c r="B291" s="79"/>
      <c r="C291" s="77"/>
    </row>
    <row r="292" spans="1:3">
      <c r="A292" s="76"/>
      <c r="B292" s="79"/>
      <c r="C292" s="77"/>
    </row>
    <row r="293" spans="1:3">
      <c r="A293" s="76"/>
      <c r="B293" s="79"/>
      <c r="C293" s="77"/>
    </row>
    <row r="294" spans="1:3">
      <c r="A294" s="76"/>
      <c r="B294" s="79"/>
      <c r="C294" s="77"/>
    </row>
    <row r="295" spans="1:3">
      <c r="A295" s="76"/>
      <c r="B295" s="79"/>
      <c r="C295" s="77"/>
    </row>
    <row r="296" spans="1:3">
      <c r="A296" s="76"/>
      <c r="B296" s="79"/>
      <c r="C296" s="80"/>
    </row>
    <row r="297" spans="1:3">
      <c r="A297" s="76"/>
      <c r="B297" s="79"/>
      <c r="C297" s="80"/>
    </row>
    <row r="298" spans="1:3">
      <c r="A298" s="76"/>
      <c r="B298" s="79"/>
    </row>
    <row r="299" spans="1:3">
      <c r="A299" s="81"/>
      <c r="B299" s="82"/>
    </row>
    <row r="300" spans="1:3">
      <c r="A300" s="76"/>
      <c r="B300" s="79"/>
      <c r="C300" s="77"/>
    </row>
    <row r="301" spans="1:3">
      <c r="A301" s="76"/>
      <c r="B301" s="79"/>
      <c r="C301" s="77"/>
    </row>
    <row r="302" spans="1:3">
      <c r="A302" s="76"/>
      <c r="B302" s="79"/>
      <c r="C302" s="77"/>
    </row>
    <row r="303" spans="1:3">
      <c r="A303" s="76"/>
      <c r="B303" s="79"/>
      <c r="C303" s="77"/>
    </row>
    <row r="304" spans="1:3">
      <c r="A304" s="76"/>
      <c r="B304" s="79"/>
      <c r="C304" s="77"/>
    </row>
    <row r="305" spans="1:3">
      <c r="A305" s="76"/>
      <c r="B305" s="79"/>
      <c r="C305" s="77"/>
    </row>
    <row r="306" spans="1:3">
      <c r="A306" s="76"/>
      <c r="B306" s="79"/>
      <c r="C306" s="77"/>
    </row>
    <row r="307" spans="1:3">
      <c r="A307" s="76"/>
      <c r="B307" s="79"/>
      <c r="C307" s="77"/>
    </row>
    <row r="308" spans="1:3">
      <c r="A308" s="76"/>
      <c r="B308" s="79"/>
      <c r="C308" s="77"/>
    </row>
    <row r="309" spans="1:3">
      <c r="A309" s="76"/>
      <c r="B309" s="79"/>
      <c r="C309" s="77"/>
    </row>
    <row r="310" spans="1:3">
      <c r="A310" s="76"/>
      <c r="B310" s="79"/>
      <c r="C310" s="80"/>
    </row>
    <row r="311" spans="1:3">
      <c r="A311" s="76"/>
      <c r="B311" s="79"/>
      <c r="C311" s="80"/>
    </row>
    <row r="312" spans="1:3">
      <c r="A312" s="76"/>
      <c r="B312" s="79"/>
    </row>
    <row r="313" spans="1:3">
      <c r="A313" s="81"/>
      <c r="B313" s="82"/>
    </row>
    <row r="314" spans="1:3">
      <c r="A314" s="76"/>
      <c r="B314" s="79"/>
      <c r="C314" s="77"/>
    </row>
    <row r="315" spans="1:3">
      <c r="A315" s="76"/>
      <c r="B315" s="79"/>
      <c r="C315" s="77"/>
    </row>
    <row r="316" spans="1:3">
      <c r="A316" s="76"/>
      <c r="B316" s="79"/>
      <c r="C316" s="77"/>
    </row>
    <row r="317" spans="1:3">
      <c r="A317" s="76"/>
      <c r="B317" s="79"/>
      <c r="C317" s="77"/>
    </row>
    <row r="318" spans="1:3">
      <c r="A318" s="76"/>
      <c r="B318" s="79"/>
      <c r="C318" s="77"/>
    </row>
    <row r="319" spans="1:3">
      <c r="A319" s="76"/>
      <c r="B319" s="79"/>
      <c r="C319" s="77"/>
    </row>
    <row r="320" spans="1:3">
      <c r="A320" s="76"/>
      <c r="B320" s="79"/>
      <c r="C320" s="77"/>
    </row>
    <row r="321" spans="1:3">
      <c r="A321" s="76"/>
      <c r="B321" s="79"/>
      <c r="C321" s="77"/>
    </row>
    <row r="322" spans="1:3">
      <c r="A322" s="76"/>
      <c r="B322" s="79"/>
      <c r="C322" s="77"/>
    </row>
    <row r="323" spans="1:3">
      <c r="A323" s="76"/>
      <c r="B323" s="79"/>
      <c r="C323" s="77"/>
    </row>
    <row r="324" spans="1:3">
      <c r="A324" s="76"/>
      <c r="B324" s="79"/>
      <c r="C324" s="80"/>
    </row>
    <row r="325" spans="1:3">
      <c r="A325" s="76"/>
      <c r="B325" s="79"/>
      <c r="C325" s="80"/>
    </row>
    <row r="326" spans="1:3">
      <c r="A326" s="76"/>
      <c r="B326" s="79"/>
    </row>
    <row r="327" spans="1:3">
      <c r="A327" s="81"/>
      <c r="B327" s="82"/>
    </row>
    <row r="328" spans="1:3">
      <c r="A328" s="76"/>
      <c r="B328" s="79"/>
      <c r="C328" s="77"/>
    </row>
    <row r="329" spans="1:3">
      <c r="A329" s="76"/>
      <c r="B329" s="79"/>
      <c r="C329" s="77"/>
    </row>
    <row r="330" spans="1:3">
      <c r="A330" s="76"/>
      <c r="B330" s="79"/>
      <c r="C330" s="77"/>
    </row>
    <row r="331" spans="1:3">
      <c r="A331" s="76"/>
      <c r="B331" s="79"/>
      <c r="C331" s="77"/>
    </row>
    <row r="332" spans="1:3">
      <c r="A332" s="76"/>
      <c r="B332" s="79"/>
      <c r="C332" s="77"/>
    </row>
    <row r="333" spans="1:3">
      <c r="A333" s="76"/>
      <c r="B333" s="79"/>
      <c r="C333" s="77"/>
    </row>
    <row r="334" spans="1:3">
      <c r="A334" s="76"/>
      <c r="B334" s="79"/>
      <c r="C334" s="77"/>
    </row>
    <row r="335" spans="1:3">
      <c r="A335" s="76"/>
      <c r="B335" s="79"/>
      <c r="C335" s="77"/>
    </row>
    <row r="336" spans="1:3">
      <c r="A336" s="76"/>
      <c r="B336" s="79"/>
      <c r="C336" s="77"/>
    </row>
    <row r="337" spans="1:3">
      <c r="A337" s="76"/>
      <c r="B337" s="79"/>
      <c r="C337" s="77"/>
    </row>
    <row r="338" spans="1:3">
      <c r="A338" s="76"/>
      <c r="B338" s="79"/>
      <c r="C338" s="77"/>
    </row>
    <row r="339" spans="1:3">
      <c r="A339" s="76"/>
      <c r="B339" s="79"/>
      <c r="C339" s="80"/>
    </row>
    <row r="340" spans="1:3">
      <c r="A340" s="76"/>
      <c r="B340" s="79"/>
      <c r="C340" s="80"/>
    </row>
    <row r="341" spans="1:3">
      <c r="A341" s="76"/>
      <c r="B341" s="79"/>
    </row>
    <row r="342" spans="1:3">
      <c r="A342" s="76"/>
      <c r="B342" s="82"/>
    </row>
    <row r="343" spans="1:3">
      <c r="A343" s="76"/>
      <c r="B343" s="82"/>
    </row>
    <row r="344" spans="1:3">
      <c r="A344" s="81"/>
      <c r="B344" s="82"/>
    </row>
    <row r="345" spans="1:3">
      <c r="A345" s="76"/>
      <c r="B345" s="79"/>
      <c r="C345" s="77"/>
    </row>
    <row r="346" spans="1:3">
      <c r="A346" s="76"/>
      <c r="B346" s="79"/>
      <c r="C346" s="77"/>
    </row>
    <row r="347" spans="1:3">
      <c r="A347" s="76"/>
      <c r="B347" s="79"/>
      <c r="C347" s="77"/>
    </row>
    <row r="348" spans="1:3">
      <c r="A348" s="76"/>
      <c r="B348" s="79"/>
      <c r="C348" s="77"/>
    </row>
    <row r="349" spans="1:3">
      <c r="A349" s="76"/>
      <c r="B349" s="79"/>
      <c r="C349" s="77"/>
    </row>
    <row r="350" spans="1:3">
      <c r="A350" s="76"/>
      <c r="B350" s="79"/>
      <c r="C350" s="77"/>
    </row>
    <row r="351" spans="1:3">
      <c r="A351" s="76"/>
      <c r="B351" s="79"/>
      <c r="C351" s="77"/>
    </row>
    <row r="352" spans="1:3">
      <c r="A352" s="76"/>
      <c r="B352" s="79"/>
      <c r="C352" s="77"/>
    </row>
    <row r="353" spans="1:3">
      <c r="A353" s="76"/>
      <c r="B353" s="79"/>
      <c r="C353" s="77"/>
    </row>
    <row r="354" spans="1:3">
      <c r="A354" s="76"/>
      <c r="B354" s="79"/>
      <c r="C354" s="77"/>
    </row>
    <row r="355" spans="1:3">
      <c r="A355" s="76"/>
      <c r="B355" s="79"/>
      <c r="C355" s="80"/>
    </row>
    <row r="356" spans="1:3">
      <c r="A356" s="76"/>
      <c r="B356" s="79"/>
      <c r="C356" s="80"/>
    </row>
    <row r="357" spans="1:3">
      <c r="A357" s="76"/>
      <c r="B357" s="79"/>
    </row>
    <row r="358" spans="1:3">
      <c r="A358" s="81"/>
      <c r="B358" s="82"/>
    </row>
    <row r="359" spans="1:3">
      <c r="A359" s="76"/>
      <c r="B359" s="79"/>
      <c r="C359" s="77"/>
    </row>
    <row r="360" spans="1:3">
      <c r="A360" s="76"/>
      <c r="B360" s="79"/>
      <c r="C360" s="77"/>
    </row>
    <row r="361" spans="1:3">
      <c r="A361" s="76"/>
      <c r="B361" s="79"/>
      <c r="C361" s="77"/>
    </row>
    <row r="362" spans="1:3">
      <c r="A362" s="76"/>
      <c r="B362" s="79"/>
      <c r="C362" s="77"/>
    </row>
    <row r="363" spans="1:3">
      <c r="A363" s="76"/>
      <c r="B363" s="79"/>
      <c r="C363" s="77"/>
    </row>
    <row r="364" spans="1:3">
      <c r="A364" s="76"/>
      <c r="B364" s="79"/>
      <c r="C364" s="77"/>
    </row>
    <row r="365" spans="1:3">
      <c r="A365" s="76"/>
      <c r="B365" s="79"/>
      <c r="C365" s="77"/>
    </row>
    <row r="366" spans="1:3">
      <c r="A366" s="76"/>
      <c r="B366" s="79"/>
      <c r="C366" s="77"/>
    </row>
    <row r="367" spans="1:3">
      <c r="A367" s="76"/>
      <c r="B367" s="79"/>
      <c r="C367" s="77"/>
    </row>
    <row r="368" spans="1:3">
      <c r="A368" s="76"/>
      <c r="B368" s="79"/>
      <c r="C368" s="77"/>
    </row>
    <row r="369" spans="1:3">
      <c r="A369" s="76"/>
      <c r="B369" s="79"/>
      <c r="C369" s="80"/>
    </row>
    <row r="370" spans="1:3">
      <c r="A370" s="76"/>
      <c r="B370" s="79"/>
      <c r="C370" s="80"/>
    </row>
    <row r="371" spans="1:3">
      <c r="A371" s="76"/>
      <c r="B371" s="79"/>
    </row>
    <row r="372" spans="1:3">
      <c r="A372" s="81"/>
      <c r="B372" s="82"/>
    </row>
    <row r="373" spans="1:3">
      <c r="A373" s="76"/>
      <c r="B373" s="79"/>
      <c r="C373" s="77"/>
    </row>
    <row r="374" spans="1:3">
      <c r="A374" s="76"/>
      <c r="B374" s="79"/>
      <c r="C374" s="77"/>
    </row>
    <row r="375" spans="1:3">
      <c r="A375" s="76"/>
      <c r="B375" s="79"/>
      <c r="C375" s="77"/>
    </row>
    <row r="376" spans="1:3">
      <c r="A376" s="76"/>
      <c r="B376" s="79"/>
      <c r="C376" s="77"/>
    </row>
    <row r="377" spans="1:3">
      <c r="A377" s="76"/>
      <c r="B377" s="79"/>
      <c r="C377" s="77"/>
    </row>
    <row r="378" spans="1:3">
      <c r="A378" s="76"/>
      <c r="B378" s="79"/>
      <c r="C378" s="77"/>
    </row>
    <row r="379" spans="1:3">
      <c r="A379" s="76"/>
      <c r="B379" s="79"/>
      <c r="C379" s="77"/>
    </row>
    <row r="380" spans="1:3">
      <c r="A380" s="76"/>
      <c r="B380" s="79"/>
      <c r="C380" s="77"/>
    </row>
    <row r="381" spans="1:3">
      <c r="A381" s="76"/>
      <c r="B381" s="79"/>
      <c r="C381" s="77"/>
    </row>
    <row r="382" spans="1:3">
      <c r="A382" s="76"/>
      <c r="B382" s="79"/>
      <c r="C382" s="77"/>
    </row>
  </sheetData>
  <mergeCells count="18">
    <mergeCell ref="A1:D1"/>
    <mergeCell ref="A2:D2"/>
    <mergeCell ref="A4:D4"/>
    <mergeCell ref="A189:D189"/>
    <mergeCell ref="A190:D190"/>
    <mergeCell ref="A191:D191"/>
    <mergeCell ref="A192:D192"/>
    <mergeCell ref="A182:D182"/>
    <mergeCell ref="A185:B185"/>
    <mergeCell ref="C185:D185"/>
    <mergeCell ref="A186:B186"/>
    <mergeCell ref="C186:D186"/>
    <mergeCell ref="A5:D5"/>
    <mergeCell ref="A9:D9"/>
    <mergeCell ref="A7:D7"/>
    <mergeCell ref="A187:B187"/>
    <mergeCell ref="C187:D187"/>
    <mergeCell ref="A10:D10"/>
  </mergeCells>
  <pageMargins left="0.7" right="0.7" top="0.75" bottom="0.75" header="0.3" footer="0.3"/>
  <pageSetup scale="67" fitToHeight="0" orientation="portrait" r:id="rId1"/>
  <rowBreaks count="1" manualBreakCount="1">
    <brk id="13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GUANANICO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Luchy Sanchez</dc:creator>
  <cp:lastModifiedBy>Luchy Sanchez</cp:lastModifiedBy>
  <dcterms:created xsi:type="dcterms:W3CDTF">2021-10-11T20:00:46Z</dcterms:created>
  <dcterms:modified xsi:type="dcterms:W3CDTF">2022-05-20T16:43:26Z</dcterms:modified>
</cp:coreProperties>
</file>