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89FE1C0C-3397-498E-BFC8-AAE88DDAA5E3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RESUMEN DEL GASTO (2)" sheetId="1" r:id="rId1"/>
  </sheets>
  <externalReferences>
    <externalReference r:id="rId2"/>
  </externalReferences>
  <definedNames>
    <definedName name="_xlnm._FilterDatabase" localSheetId="0" hidden="1">'RESUMEN DEL GASTO (2)'!$B$11:$D$85</definedName>
    <definedName name="_xlnm.Print_Area" localSheetId="0">'RESUMEN DEL GASTO (2)'!$B$1:$D$104</definedName>
    <definedName name="_xlnm.Print_Titles" localSheetId="0">'RESUMEN DEL GASTO (2)'!$1:$11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C72" i="1"/>
  <c r="C69" i="1"/>
  <c r="C66" i="1"/>
  <c r="C65" i="1"/>
  <c r="C64" i="1" s="1"/>
  <c r="C60" i="1"/>
  <c r="C59" i="1"/>
  <c r="C57" i="1"/>
  <c r="C56" i="1"/>
  <c r="C54" i="1" s="1"/>
  <c r="C55" i="1"/>
  <c r="C47" i="1"/>
  <c r="C39" i="1"/>
  <c r="C38" i="1" s="1"/>
  <c r="C37" i="1"/>
  <c r="C35" i="1"/>
  <c r="C34" i="1"/>
  <c r="C33" i="1"/>
  <c r="C31" i="1"/>
  <c r="C30" i="1"/>
  <c r="C28" i="1"/>
  <c r="C27" i="1"/>
  <c r="C26" i="1"/>
  <c r="C25" i="1"/>
  <c r="C24" i="1"/>
  <c r="C23" i="1"/>
  <c r="C22" i="1"/>
  <c r="C21" i="1"/>
  <c r="C20" i="1"/>
  <c r="C18" i="1" s="1"/>
  <c r="C19" i="1"/>
  <c r="C17" i="1"/>
  <c r="C14" i="1"/>
  <c r="C12" i="1" s="1"/>
  <c r="D12" i="1" s="1"/>
  <c r="C13" i="1"/>
  <c r="C85" i="1" l="1"/>
  <c r="C87" i="1" s="1"/>
</calcChain>
</file>

<file path=xl/sharedStrings.xml><?xml version="1.0" encoding="utf-8"?>
<sst xmlns="http://schemas.openxmlformats.org/spreadsheetml/2006/main" count="96" uniqueCount="96">
  <si>
    <t>MINISTERIO DE SALUD PÚBLICA</t>
  </si>
  <si>
    <t xml:space="preserve">CORPORACIÓN DE ACUEDUCTOS Y ALCANTARILLADOS DE PUERTO PLATA </t>
  </si>
  <si>
    <t>CORAAPPLATA</t>
  </si>
  <si>
    <t>Año 2023</t>
  </si>
  <si>
    <t>Proyecto de Presupuesto: Ingresos y Gastos  Año Fiscal 2023</t>
  </si>
  <si>
    <t>En RD$</t>
  </si>
  <si>
    <t>Dependencia:  6109-01-01-00-01</t>
  </si>
  <si>
    <t xml:space="preserve">  DETALLE</t>
  </si>
  <si>
    <t>PRESUPUESTO
 APROBADO</t>
  </si>
  <si>
    <t>PRESUPUESTO
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</si>
  <si>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</si>
  <si>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</si>
  <si>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</si>
  <si>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</si>
  <si>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</si>
  <si>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</si>
  <si>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</si>
  <si>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</si>
  <si>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</si>
  <si>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</si>
  <si>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</si>
  <si>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</si>
  <si>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</si>
  <si>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</si>
  <si>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</si>
  <si>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</si>
  <si>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</si>
  <si>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</si>
  <si>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</si>
  <si>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</si>
  <si>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</si>
  <si>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</si>
  <si>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</si>
  <si>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</si>
  <si>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</si>
  <si>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</si>
  <si>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</si>
  <si>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</si>
  <si>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</si>
  <si>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</si>
  <si>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</si>
  <si>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</si>
  <si>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</si>
  <si>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</si>
  <si>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</si>
  <si>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</si>
  <si>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</si>
  <si>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</si>
  <si>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</si>
  <si>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</si>
  <si>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</si>
  <si>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</si>
  <si>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</si>
  <si>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</si>
  <si>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</si>
  <si>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</si>
  <si>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</si>
  <si>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</si>
  <si>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</si>
  <si>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</si>
  <si>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</si>
  <si>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</si>
  <si>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</si>
  <si>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</si>
  <si>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</si>
  <si>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</si>
  <si>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</si>
  <si>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</si>
  <si>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</si>
  <si>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</si>
  <si>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</si>
  <si>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</si>
  <si>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</si>
  <si>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</si>
  <si>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</si>
  <si>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</si>
  <si>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</si>
  <si>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</si>
  <si>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</si>
  <si>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</si>
  <si>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</si>
  <si>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</si>
  <si>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</si>
  <si>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</si>
  <si>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</si>
  <si>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____________________________________________</t>
  </si>
  <si>
    <t xml:space="preserve">               MÁXIMO ANTONIO HERRERA SALVADOR</t>
  </si>
  <si>
    <t>OLIVER NAZARIO BRUGAL</t>
  </si>
  <si>
    <t xml:space="preserve">             DIRECTOR ADMINISTRATIVO Y FINANCIERO</t>
  </si>
  <si>
    <t>DIRECTOR GENERAL</t>
  </si>
  <si>
    <t>_____________________________________________________________</t>
  </si>
  <si>
    <t>Yudelka Altagracia Almonte Canó</t>
  </si>
  <si>
    <t>Encargada de la División: Presupuesto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</si>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</sst>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b/>
      <sz val="18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103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1" fillId="0" borderId="0" xfId="4" applyFont="1"/>
    <xf numFmtId="0" fontId="13" fillId="0" borderId="5" xfId="0" applyFont="1" applyBorder="1"/>
    <xf numFmtId="0" fontId="13" fillId="0" borderId="0" xfId="0" applyFont="1"/>
    <xf numFmtId="164" fontId="11" fillId="4" borderId="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164" fontId="14" fillId="4" borderId="0" xfId="1" applyFont="1" applyFill="1" applyBorder="1"/>
    <xf numFmtId="164" fontId="14" fillId="0" borderId="0" xfId="1" applyFont="1"/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164" fontId="12" fillId="3" borderId="0" xfId="3" applyNumberFormat="1" applyFont="1" applyBorder="1" applyAlignment="1">
      <alignment horizontal="center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164" fontId="14" fillId="4" borderId="0" xfId="1" applyFont="1" applyFill="1" applyBorder="1" applyAlignment="1">
      <alignment horizontal="center" vertical="center"/>
    </xf>
    <xf numFmtId="164" fontId="13" fillId="0" borderId="0" xfId="1" applyFont="1"/>
    <xf numFmtId="0" fontId="13" fillId="4" borderId="0" xfId="0" applyFont="1" applyFill="1" applyAlignment="1">
      <alignment horizontal="left" vertical="top" indent="2"/>
    </xf>
    <xf numFmtId="164" fontId="14" fillId="4" borderId="0" xfId="1" applyFont="1" applyFill="1" applyAlignment="1">
      <alignment horizontal="center" vertical="center"/>
    </xf>
    <xf numFmtId="164" fontId="12" fillId="3" borderId="6" xfId="3" applyNumberFormat="1" applyFont="1" applyBorder="1" applyAlignment="1">
      <alignment horizontal="left" vertical="center"/>
    </xf>
    <xf numFmtId="164" fontId="12" fillId="3" borderId="0" xfId="3" applyNumberFormat="1" applyFont="1" applyAlignment="1">
      <alignment horizontal="center" vertical="center"/>
    </xf>
    <xf numFmtId="164" fontId="12" fillId="3" borderId="0" xfId="3" applyNumberFormat="1" applyFont="1"/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164" fontId="13" fillId="4" borderId="0" xfId="1" applyFont="1" applyFill="1"/>
    <xf numFmtId="0" fontId="13" fillId="4" borderId="0" xfId="0" applyFont="1" applyFill="1"/>
    <xf numFmtId="164" fontId="14" fillId="4" borderId="0" xfId="1" applyFont="1" applyFill="1" applyAlignment="1">
      <alignment horizontal="right" vertical="center"/>
    </xf>
    <xf numFmtId="164" fontId="12" fillId="3" borderId="6" xfId="3" applyNumberFormat="1" applyFont="1" applyBorder="1" applyAlignment="1">
      <alignment horizontal="left" vertical="top"/>
    </xf>
    <xf numFmtId="164" fontId="12" fillId="3" borderId="0" xfId="3" applyNumberFormat="1" applyFont="1" applyAlignment="1">
      <alignment horizontal="center" vertical="top"/>
    </xf>
    <xf numFmtId="164" fontId="12" fillId="3" borderId="0" xfId="3" applyNumberFormat="1" applyFont="1" applyAlignment="1">
      <alignment vertical="top"/>
    </xf>
    <xf numFmtId="0" fontId="15" fillId="4" borderId="0" xfId="0" applyFont="1" applyFill="1" applyAlignment="1">
      <alignment vertical="top"/>
    </xf>
    <xf numFmtId="164" fontId="14" fillId="0" borderId="0" xfId="1" applyFont="1" applyAlignment="1">
      <alignment horizontal="center" vertical="center"/>
    </xf>
    <xf numFmtId="164" fontId="14" fillId="4" borderId="0" xfId="1" applyFont="1" applyFill="1" applyAlignment="1">
      <alignment horizontal="center"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5" fillId="0" borderId="0" xfId="1" applyFont="1" applyAlignment="1">
      <alignment horizontal="center" vertical="center"/>
    </xf>
    <xf numFmtId="164" fontId="14" fillId="0" borderId="0" xfId="0" applyNumberFormat="1" applyFont="1"/>
    <xf numFmtId="164" fontId="5" fillId="3" borderId="6" xfId="3" applyNumberFormat="1" applyFont="1" applyBorder="1" applyAlignment="1">
      <alignment horizontal="left" vertical="center"/>
    </xf>
    <xf numFmtId="164" fontId="5" fillId="3" borderId="0" xfId="3" applyNumberFormat="1" applyFont="1" applyAlignment="1">
      <alignment horizontal="center" vertical="center"/>
    </xf>
    <xf numFmtId="164" fontId="5" fillId="3" borderId="0" xfId="3" applyNumberFormat="1" applyFont="1"/>
    <xf numFmtId="164" fontId="3" fillId="0" borderId="0" xfId="1" applyFont="1"/>
    <xf numFmtId="164" fontId="12" fillId="2" borderId="7" xfId="2" applyNumberFormat="1" applyFont="1" applyBorder="1" applyAlignment="1">
      <alignment horizontal="right" vertical="center"/>
    </xf>
    <xf numFmtId="164" fontId="12" fillId="2" borderId="8" xfId="2" applyNumberFormat="1" applyFont="1" applyBorder="1" applyAlignment="1">
      <alignment horizontal="right" vertical="center"/>
    </xf>
    <xf numFmtId="164" fontId="12" fillId="2" borderId="9" xfId="2" applyNumberFormat="1" applyFont="1" applyBorder="1" applyAlignment="1">
      <alignment horizontal="right"/>
    </xf>
    <xf numFmtId="0" fontId="1" fillId="4" borderId="5" xfId="2" applyFill="1" applyBorder="1"/>
    <xf numFmtId="0" fontId="1" fillId="4" borderId="0" xfId="2" applyFill="1"/>
    <xf numFmtId="0" fontId="18" fillId="5" borderId="10" xfId="0" applyFont="1" applyFill="1" applyBorder="1" applyAlignment="1">
      <alignment vertical="center"/>
    </xf>
    <xf numFmtId="164" fontId="19" fillId="4" borderId="10" xfId="1" applyFont="1" applyFill="1" applyBorder="1" applyAlignment="1">
      <alignment horizontal="center" vertical="center"/>
    </xf>
    <xf numFmtId="164" fontId="20" fillId="4" borderId="10" xfId="1" applyFont="1" applyFill="1" applyBorder="1"/>
    <xf numFmtId="0" fontId="21" fillId="4" borderId="0" xfId="0" applyFont="1" applyFill="1"/>
    <xf numFmtId="0" fontId="0" fillId="4" borderId="0" xfId="0" applyFill="1"/>
    <xf numFmtId="0" fontId="18" fillId="5" borderId="0" xfId="0" applyFont="1" applyFill="1" applyAlignment="1">
      <alignment vertical="center"/>
    </xf>
    <xf numFmtId="164" fontId="19" fillId="4" borderId="0" xfId="1" applyFont="1" applyFill="1" applyBorder="1" applyAlignment="1">
      <alignment horizontal="center" vertical="center"/>
    </xf>
    <xf numFmtId="164" fontId="20" fillId="4" borderId="0" xfId="1" applyFont="1" applyFill="1" applyBorder="1"/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164" fontId="23" fillId="4" borderId="0" xfId="1" applyFont="1" applyFill="1" applyBorder="1" applyAlignment="1">
      <alignment horizontal="center" vertical="center"/>
    </xf>
    <xf numFmtId="164" fontId="23" fillId="4" borderId="0" xfId="1" applyFont="1" applyFill="1" applyBorder="1"/>
    <xf numFmtId="164" fontId="19" fillId="4" borderId="0" xfId="1" applyFont="1" applyFill="1" applyAlignment="1">
      <alignment horizontal="center" vertical="center"/>
    </xf>
    <xf numFmtId="164" fontId="20" fillId="4" borderId="0" xfId="1" applyFont="1" applyFill="1"/>
    <xf numFmtId="0" fontId="3" fillId="4" borderId="0" xfId="0" applyFont="1" applyFill="1"/>
    <xf numFmtId="0" fontId="25" fillId="0" borderId="0" xfId="0" applyFont="1"/>
    <xf numFmtId="164" fontId="25" fillId="0" borderId="0" xfId="1" applyFont="1"/>
    <xf numFmtId="0" fontId="20" fillId="0" borderId="0" xfId="0" applyFont="1"/>
    <xf numFmtId="164" fontId="20" fillId="0" borderId="0" xfId="1" applyFont="1"/>
    <xf numFmtId="0" fontId="21" fillId="0" borderId="0" xfId="0" applyFont="1"/>
    <xf numFmtId="164" fontId="29" fillId="0" borderId="0" xfId="1" applyFont="1"/>
    <xf numFmtId="0" fontId="30" fillId="0" borderId="0" xfId="0" applyFont="1"/>
    <xf numFmtId="0" fontId="27" fillId="0" borderId="0" xfId="0" applyFont="1"/>
    <xf numFmtId="164" fontId="27" fillId="0" borderId="0" xfId="1" applyFont="1"/>
    <xf numFmtId="164" fontId="29" fillId="0" borderId="0" xfId="1" applyFont="1" applyAlignment="1">
      <alignment vertical="top"/>
    </xf>
    <xf numFmtId="0" fontId="30" fillId="0" borderId="0" xfId="0" applyFont="1" applyAlignment="1">
      <alignment vertical="top"/>
    </xf>
    <xf numFmtId="0" fontId="27" fillId="0" borderId="0" xfId="0" applyFont="1" applyAlignment="1">
      <alignment vertical="top"/>
    </xf>
    <xf numFmtId="164" fontId="27" fillId="0" borderId="0" xfId="1" applyFont="1" applyAlignment="1">
      <alignment vertical="top"/>
    </xf>
    <xf numFmtId="0" fontId="29" fillId="0" borderId="0" xfId="0" applyFont="1"/>
    <xf numFmtId="0" fontId="27" fillId="0" borderId="14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2" fillId="5" borderId="0" xfId="0" applyFont="1" applyFill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10" fillId="0" borderId="0" xfId="4" applyFont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2" fillId="2" borderId="0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top" wrapText="1"/>
    </xf>
    <xf numFmtId="0" fontId="5" fillId="2" borderId="0" xfId="2" applyFont="1" applyBorder="1" applyAlignment="1">
      <alignment horizontal="center" vertical="top"/>
    </xf>
    <xf numFmtId="0" fontId="5" fillId="2" borderId="4" xfId="2" applyFont="1" applyBorder="1" applyAlignment="1">
      <alignment horizontal="left" vertical="top" wrapText="1"/>
    </xf>
    <xf numFmtId="0" fontId="5" fillId="2" borderId="1" xfId="2" applyFont="1" applyBorder="1" applyAlignment="1">
      <alignment horizontal="left" vertical="top"/>
    </xf>
    <xf numFmtId="164" fontId="19" fillId="4" borderId="11" xfId="1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156881</xdr:colOff>
      <xdr:row>1</xdr:row>
      <xdr:rowOff>45571</xdr:rowOff>
    </xdr:from>
    <xdr:to>
      <xdr:col>1</xdr:col>
      <xdr:colOff>966504</xdr:colOff>
      <xdr:row>3</xdr:row>
      <xdr:rowOff>99793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1" y="255121"/>
          <a:ext cx="809623" cy="844797"/>
        </a:xfrm>
        <a:prstGeom prst="rect">
          <a:avLst/>
        </a:prstGeom>
      </xdr:spPr>
    </xdr:pic>
    <xdr:clientData/>
  </xdr:twoCellAnchor>
  <xdr:twoCellAnchor editAs="oneCell">
    <xdr:from>
      <xdr:col>3</xdr:col>
      <xdr:colOff>626754</xdr:colOff>
      <xdr:row>1</xdr:row>
      <xdr:rowOff>153521</xdr:rowOff>
    </xdr:from>
    <xdr:to>
      <xdr:col>3</xdr:col>
      <xdr:colOff>1204445</xdr:colOff>
      <xdr:row>3</xdr:row>
      <xdr:rowOff>67235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FCCCACB9-5568-44AA-8F49-11971A1E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9804" y="363071"/>
          <a:ext cx="577691" cy="704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19">
          <cell r="L19">
            <v>204377704</v>
          </cell>
        </row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  <row r="162">
          <cell r="L162">
            <v>707952077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B2:P103"/>
  <sheetViews>
    <sheetView showGridLines="0" tabSelected="1" zoomScale="85" zoomScaleNormal="85" workbookViewId="0">
      <selection activeCell="B96" sqref="B96:D96"/>
    </sheetView>
  </sheetViews>
  <sheetFormatPr baseColWidth="10" defaultColWidth="11.42578125" defaultRowHeight="16.5" x14ac:dyDescent="0.3"/>
  <cols>
    <col min="2" max="2" width="102.42578125" style="65" bestFit="1" customWidth="1"/>
    <col min="3" max="3" width="23.5703125" style="66" customWidth="1"/>
    <col min="4" max="4" width="22.140625" style="66" customWidth="1"/>
    <col min="5" max="5" width="16.5703125" style="67" bestFit="1" customWidth="1"/>
    <col min="6" max="6" width="13" bestFit="1" customWidth="1"/>
  </cols>
  <sheetData>
    <row r="2" spans="2:8" s="1" customFormat="1" ht="39.75" x14ac:dyDescent="0.3">
      <c r="B2" s="96" t="s">
        <v>0</v>
      </c>
      <c r="C2" s="96"/>
      <c r="D2" s="96"/>
    </row>
    <row r="3" spans="2:8" s="1" customFormat="1" ht="22.5" x14ac:dyDescent="0.3">
      <c r="B3" s="97" t="s">
        <v>1</v>
      </c>
      <c r="C3" s="97"/>
      <c r="D3" s="97"/>
    </row>
    <row r="4" spans="2:8" s="1" customFormat="1" ht="22.5" x14ac:dyDescent="0.3">
      <c r="B4" s="97" t="s">
        <v>2</v>
      </c>
      <c r="C4" s="97"/>
      <c r="D4" s="97"/>
    </row>
    <row r="5" spans="2:8" s="1" customFormat="1" ht="18" x14ac:dyDescent="0.3">
      <c r="B5" s="98" t="s">
        <v>3</v>
      </c>
      <c r="C5" s="99"/>
      <c r="D5" s="99"/>
    </row>
    <row r="6" spans="2:8" s="1" customFormat="1" ht="22.5" x14ac:dyDescent="0.3">
      <c r="B6" s="100" t="s">
        <v>4</v>
      </c>
      <c r="C6" s="100"/>
      <c r="D6" s="100"/>
      <c r="E6" s="2"/>
      <c r="F6" s="2"/>
      <c r="G6" s="2"/>
      <c r="H6" s="2"/>
    </row>
    <row r="7" spans="2:8" s="1" customFormat="1" ht="18" x14ac:dyDescent="0.3">
      <c r="B7" s="101" t="s">
        <v>5</v>
      </c>
      <c r="C7" s="102"/>
      <c r="D7" s="102"/>
    </row>
    <row r="8" spans="2:8" s="1" customFormat="1" ht="25.5" x14ac:dyDescent="0.35">
      <c r="B8" s="87" t="s">
        <v>6</v>
      </c>
      <c r="C8" s="88"/>
      <c r="D8" s="88"/>
      <c r="E8" s="3"/>
      <c r="F8" s="3"/>
    </row>
    <row r="9" spans="2:8" s="5" customFormat="1" ht="16.5" customHeight="1" x14ac:dyDescent="0.35">
      <c r="B9" s="89" t="s">
        <v>7</v>
      </c>
      <c r="C9" s="90" t="s">
        <v>8</v>
      </c>
      <c r="D9" s="92" t="s">
        <v>9</v>
      </c>
      <c r="E9" s="4"/>
    </row>
    <row r="10" spans="2:8" s="7" customFormat="1" ht="18" x14ac:dyDescent="0.25">
      <c r="B10" s="89"/>
      <c r="C10" s="91"/>
      <c r="D10" s="93"/>
      <c r="E10" s="6"/>
    </row>
    <row r="11" spans="2:8" s="11" customFormat="1" ht="21" x14ac:dyDescent="0.4">
      <c r="B11" s="8" t="s">
        <v>10</v>
      </c>
      <c r="C11" s="9"/>
      <c r="D11" s="10"/>
    </row>
    <row r="12" spans="2:8" s="14" customFormat="1" ht="21" x14ac:dyDescent="0.4">
      <c r="B12" s="12" t="s">
        <v>11</v>
      </c>
      <c r="C12" s="13">
        <f>+C13+C14+C17</f>
        <v>204377704</v>
      </c>
      <c r="D12" s="12">
        <f>+C12-'[1]Resumen '!L19</f>
        <v>0</v>
      </c>
    </row>
    <row r="13" spans="2:8" s="5" customFormat="1" ht="21" x14ac:dyDescent="0.35">
      <c r="B13" s="15" t="s">
        <v>12</v>
      </c>
      <c r="C13" s="16">
        <f>+'[1]Resumen '!L20</f>
        <v>179233105</v>
      </c>
      <c r="D13" s="17"/>
    </row>
    <row r="14" spans="2:8" s="5" customFormat="1" ht="21" x14ac:dyDescent="0.35">
      <c r="B14" s="18" t="s">
        <v>13</v>
      </c>
      <c r="C14" s="19">
        <f>+'[1]Resumen '!L24</f>
        <v>1996000</v>
      </c>
      <c r="D14" s="17"/>
    </row>
    <row r="15" spans="2:8" s="5" customFormat="1" ht="21" x14ac:dyDescent="0.35">
      <c r="B15" s="18" t="s">
        <v>14</v>
      </c>
      <c r="C15" s="19"/>
      <c r="D15" s="17"/>
    </row>
    <row r="16" spans="2:8" s="5" customFormat="1" ht="21" x14ac:dyDescent="0.35">
      <c r="B16" s="18" t="s">
        <v>15</v>
      </c>
      <c r="C16" s="19"/>
      <c r="D16" s="17"/>
    </row>
    <row r="17" spans="2:4" s="5" customFormat="1" ht="21" x14ac:dyDescent="0.35">
      <c r="B17" s="18" t="s">
        <v>16</v>
      </c>
      <c r="C17" s="19">
        <f>+'[1]Resumen '!L39</f>
        <v>23148599</v>
      </c>
      <c r="D17" s="17"/>
    </row>
    <row r="18" spans="2:4" s="14" customFormat="1" ht="21" x14ac:dyDescent="0.4">
      <c r="B18" s="20" t="s">
        <v>17</v>
      </c>
      <c r="C18" s="21">
        <f>+C19+C20+C21+C22+C23+C24+C25+C26+C27</f>
        <v>313410673</v>
      </c>
      <c r="D18" s="22"/>
    </row>
    <row r="19" spans="2:4" s="5" customFormat="1" ht="21" x14ac:dyDescent="0.35">
      <c r="B19" s="23" t="s">
        <v>18</v>
      </c>
      <c r="C19" s="19">
        <f>+'[1]Resumen '!L49</f>
        <v>226377204</v>
      </c>
      <c r="D19" s="17"/>
    </row>
    <row r="20" spans="2:4" s="5" customFormat="1" ht="21" x14ac:dyDescent="0.35">
      <c r="B20" s="23" t="s">
        <v>19</v>
      </c>
      <c r="C20" s="19">
        <f>+'[1]Resumen '!L55</f>
        <v>9100000</v>
      </c>
      <c r="D20" s="17"/>
    </row>
    <row r="21" spans="2:4" s="5" customFormat="1" ht="21" x14ac:dyDescent="0.35">
      <c r="B21" s="23" t="s">
        <v>20</v>
      </c>
      <c r="C21" s="19">
        <f>+'[1]Resumen '!L58</f>
        <v>2190000</v>
      </c>
      <c r="D21" s="17"/>
    </row>
    <row r="22" spans="2:4" s="5" customFormat="1" ht="21" x14ac:dyDescent="0.35">
      <c r="B22" s="23" t="s">
        <v>21</v>
      </c>
      <c r="C22" s="19">
        <f>+'[1]Resumen '!L62</f>
        <v>350000</v>
      </c>
      <c r="D22" s="17"/>
    </row>
    <row r="23" spans="2:4" s="5" customFormat="1" ht="21" x14ac:dyDescent="0.35">
      <c r="B23" s="23" t="s">
        <v>22</v>
      </c>
      <c r="C23" s="19">
        <f>+'[1]Resumen '!L65</f>
        <v>3300000</v>
      </c>
      <c r="D23" s="17"/>
    </row>
    <row r="24" spans="2:4" s="5" customFormat="1" ht="21" x14ac:dyDescent="0.35">
      <c r="B24" s="23" t="s">
        <v>23</v>
      </c>
      <c r="C24" s="19">
        <f>+'[1]Resumen '!L71</f>
        <v>1300000</v>
      </c>
      <c r="D24" s="17"/>
    </row>
    <row r="25" spans="2:4" s="5" customFormat="1" ht="21" x14ac:dyDescent="0.35">
      <c r="B25" s="23" t="s">
        <v>24</v>
      </c>
      <c r="C25" s="19">
        <f>+'[1]Resumen '!L73</f>
        <v>2500000</v>
      </c>
      <c r="D25" s="17"/>
    </row>
    <row r="26" spans="2:4" s="5" customFormat="1" ht="21" x14ac:dyDescent="0.35">
      <c r="B26" s="23" t="s">
        <v>25</v>
      </c>
      <c r="C26" s="19">
        <f>+'[1]Resumen '!L80</f>
        <v>66293469</v>
      </c>
      <c r="D26" s="17"/>
    </row>
    <row r="27" spans="2:4" s="5" customFormat="1" ht="21" x14ac:dyDescent="0.35">
      <c r="B27" s="23" t="s">
        <v>26</v>
      </c>
      <c r="C27" s="19">
        <f>+'[1]Resumen '!L92</f>
        <v>2000000</v>
      </c>
      <c r="D27" s="17"/>
    </row>
    <row r="28" spans="2:4" s="14" customFormat="1" ht="21" x14ac:dyDescent="0.4">
      <c r="B28" s="20" t="s">
        <v>27</v>
      </c>
      <c r="C28" s="21">
        <f>+C30+C31+C33+C34+C35+C36+C37</f>
        <v>30963700</v>
      </c>
      <c r="D28" s="22"/>
    </row>
    <row r="29" spans="2:4" s="26" customFormat="1" ht="21" x14ac:dyDescent="0.35">
      <c r="B29" s="24" t="s">
        <v>28</v>
      </c>
      <c r="C29" s="19"/>
      <c r="D29" s="25"/>
    </row>
    <row r="30" spans="2:4" s="5" customFormat="1" ht="21" x14ac:dyDescent="0.35">
      <c r="B30" s="23" t="s">
        <v>29</v>
      </c>
      <c r="C30" s="19">
        <f>+'[1]Resumen '!L94</f>
        <v>385000</v>
      </c>
      <c r="D30" s="17"/>
    </row>
    <row r="31" spans="2:4" s="5" customFormat="1" ht="21" x14ac:dyDescent="0.35">
      <c r="B31" s="23" t="s">
        <v>30</v>
      </c>
      <c r="C31" s="19">
        <f>+'[1]Resumen '!L98</f>
        <v>633700</v>
      </c>
      <c r="D31" s="17"/>
    </row>
    <row r="32" spans="2:4" s="26" customFormat="1" ht="21" x14ac:dyDescent="0.35">
      <c r="B32" s="24" t="s">
        <v>31</v>
      </c>
      <c r="C32" s="27"/>
      <c r="D32" s="25"/>
    </row>
    <row r="33" spans="2:4" s="5" customFormat="1" ht="22.5" customHeight="1" x14ac:dyDescent="0.35">
      <c r="B33" s="23" t="s">
        <v>32</v>
      </c>
      <c r="C33" s="19">
        <f>+'[1]Resumen '!L102</f>
        <v>2150000</v>
      </c>
      <c r="D33" s="17"/>
    </row>
    <row r="34" spans="2:4" s="5" customFormat="1" ht="21" x14ac:dyDescent="0.35">
      <c r="B34" s="23" t="s">
        <v>33</v>
      </c>
      <c r="C34" s="19">
        <f>+'[1]Resumen '!L106</f>
        <v>3505000</v>
      </c>
      <c r="D34" s="17"/>
    </row>
    <row r="35" spans="2:4" s="5" customFormat="1" ht="21" x14ac:dyDescent="0.35">
      <c r="B35" s="23" t="s">
        <v>34</v>
      </c>
      <c r="C35" s="19">
        <f>+'[1]Resumen '!L115</f>
        <v>20400000</v>
      </c>
      <c r="D35" s="17"/>
    </row>
    <row r="36" spans="2:4" s="5" customFormat="1" ht="21" x14ac:dyDescent="0.35">
      <c r="B36" s="23" t="s">
        <v>35</v>
      </c>
      <c r="C36" s="19"/>
      <c r="D36" s="17"/>
    </row>
    <row r="37" spans="2:4" s="5" customFormat="1" ht="21" x14ac:dyDescent="0.35">
      <c r="B37" s="23" t="s">
        <v>36</v>
      </c>
      <c r="C37" s="19">
        <f>+'[1]Resumen '!L125</f>
        <v>3890000</v>
      </c>
      <c r="D37" s="17"/>
    </row>
    <row r="38" spans="2:4" s="31" customFormat="1" ht="21" x14ac:dyDescent="0.25">
      <c r="B38" s="28" t="s">
        <v>37</v>
      </c>
      <c r="C38" s="29">
        <f>+C39</f>
        <v>2100000</v>
      </c>
      <c r="D38" s="30"/>
    </row>
    <row r="39" spans="2:4" s="5" customFormat="1" ht="21" x14ac:dyDescent="0.35">
      <c r="B39" s="23" t="s">
        <v>38</v>
      </c>
      <c r="C39" s="19">
        <f>+'[1]Resumen '!L133</f>
        <v>2100000</v>
      </c>
      <c r="D39" s="17"/>
    </row>
    <row r="40" spans="2:4" s="5" customFormat="1" ht="21" x14ac:dyDescent="0.35">
      <c r="B40" s="23" t="s">
        <v>39</v>
      </c>
      <c r="C40" s="32"/>
      <c r="D40" s="17"/>
    </row>
    <row r="41" spans="2:4" s="5" customFormat="1" ht="21" x14ac:dyDescent="0.35">
      <c r="B41" s="23" t="s">
        <v>40</v>
      </c>
      <c r="C41" s="32"/>
      <c r="D41" s="17"/>
    </row>
    <row r="42" spans="2:4" s="5" customFormat="1" ht="21" x14ac:dyDescent="0.35">
      <c r="B42" s="23" t="s">
        <v>41</v>
      </c>
      <c r="C42" s="32">
        <v>0</v>
      </c>
      <c r="D42" s="17"/>
    </row>
    <row r="43" spans="2:4" s="5" customFormat="1" ht="21" x14ac:dyDescent="0.35">
      <c r="B43" s="23" t="s">
        <v>42</v>
      </c>
      <c r="C43" s="32">
        <v>0</v>
      </c>
      <c r="D43" s="17"/>
    </row>
    <row r="44" spans="2:4" s="5" customFormat="1" ht="21" x14ac:dyDescent="0.35">
      <c r="B44" s="23" t="s">
        <v>43</v>
      </c>
      <c r="C44" s="32">
        <v>0</v>
      </c>
      <c r="D44" s="17"/>
    </row>
    <row r="45" spans="2:4" s="5" customFormat="1" ht="21" x14ac:dyDescent="0.35">
      <c r="B45" s="23" t="s">
        <v>44</v>
      </c>
      <c r="C45" s="32">
        <v>0</v>
      </c>
      <c r="D45" s="17"/>
    </row>
    <row r="46" spans="2:4" s="5" customFormat="1" ht="21" x14ac:dyDescent="0.35">
      <c r="B46" s="23" t="s">
        <v>45</v>
      </c>
      <c r="C46" s="32">
        <v>0</v>
      </c>
      <c r="D46" s="17"/>
    </row>
    <row r="47" spans="2:4" s="14" customFormat="1" ht="21" x14ac:dyDescent="0.4">
      <c r="B47" s="20" t="s">
        <v>46</v>
      </c>
      <c r="C47" s="21">
        <f t="shared" ref="C47" si="0">+C48+C49+C50+C51+C52+C53</f>
        <v>0</v>
      </c>
      <c r="D47" s="22"/>
    </row>
    <row r="48" spans="2:4" s="5" customFormat="1" ht="21" x14ac:dyDescent="0.35">
      <c r="B48" s="23" t="s">
        <v>47</v>
      </c>
      <c r="C48" s="32">
        <v>0</v>
      </c>
      <c r="D48" s="17"/>
    </row>
    <row r="49" spans="2:4" s="5" customFormat="1" ht="21" x14ac:dyDescent="0.35">
      <c r="B49" s="23" t="s">
        <v>48</v>
      </c>
      <c r="C49" s="32">
        <v>0</v>
      </c>
      <c r="D49" s="17"/>
    </row>
    <row r="50" spans="2:4" s="5" customFormat="1" ht="21" x14ac:dyDescent="0.35">
      <c r="B50" s="23" t="s">
        <v>49</v>
      </c>
      <c r="C50" s="32">
        <v>0</v>
      </c>
      <c r="D50" s="17"/>
    </row>
    <row r="51" spans="2:4" s="5" customFormat="1" ht="21" x14ac:dyDescent="0.35">
      <c r="B51" s="23" t="s">
        <v>50</v>
      </c>
      <c r="C51" s="32">
        <v>0</v>
      </c>
      <c r="D51" s="17"/>
    </row>
    <row r="52" spans="2:4" s="5" customFormat="1" ht="21" x14ac:dyDescent="0.35">
      <c r="B52" s="23" t="s">
        <v>51</v>
      </c>
      <c r="C52" s="32">
        <v>0</v>
      </c>
      <c r="D52" s="17"/>
    </row>
    <row r="53" spans="2:4" s="5" customFormat="1" ht="21" x14ac:dyDescent="0.35">
      <c r="B53" s="23" t="s">
        <v>52</v>
      </c>
      <c r="C53" s="32">
        <v>0</v>
      </c>
      <c r="D53" s="17"/>
    </row>
    <row r="54" spans="2:4" s="14" customFormat="1" ht="21.75" customHeight="1" x14ac:dyDescent="0.4">
      <c r="B54" s="20" t="s">
        <v>53</v>
      </c>
      <c r="C54" s="21">
        <f>+C55+C56+C57+C58+C59+C60+C61+C62+C63</f>
        <v>6300000</v>
      </c>
      <c r="D54" s="22"/>
    </row>
    <row r="55" spans="2:4" s="5" customFormat="1" ht="21" x14ac:dyDescent="0.35">
      <c r="B55" s="23" t="s">
        <v>54</v>
      </c>
      <c r="C55" s="19">
        <f>+'[1]Resumen '!L140</f>
        <v>1400000</v>
      </c>
      <c r="D55" s="17"/>
    </row>
    <row r="56" spans="2:4" s="5" customFormat="1" ht="21" x14ac:dyDescent="0.35">
      <c r="B56" s="23" t="s">
        <v>55</v>
      </c>
      <c r="C56" s="19">
        <f>+'[1]Resumen '!L144</f>
        <v>100000</v>
      </c>
      <c r="D56" s="17"/>
    </row>
    <row r="57" spans="2:4" s="5" customFormat="1" ht="21" x14ac:dyDescent="0.35">
      <c r="B57" s="23" t="s">
        <v>56</v>
      </c>
      <c r="C57" s="19">
        <f>+'[1]Resumen '!L146</f>
        <v>3300000</v>
      </c>
      <c r="D57" s="17"/>
    </row>
    <row r="58" spans="2:4" s="5" customFormat="1" ht="21" x14ac:dyDescent="0.35">
      <c r="B58" s="23" t="s">
        <v>57</v>
      </c>
      <c r="C58" s="19"/>
      <c r="D58" s="17"/>
    </row>
    <row r="59" spans="2:4" s="5" customFormat="1" ht="21" x14ac:dyDescent="0.35">
      <c r="B59" s="23" t="s">
        <v>58</v>
      </c>
      <c r="C59" s="33">
        <f>+'[1]Resumen '!L150</f>
        <v>1400000</v>
      </c>
      <c r="D59" s="17"/>
    </row>
    <row r="60" spans="2:4" s="5" customFormat="1" ht="21" x14ac:dyDescent="0.35">
      <c r="B60" s="23" t="s">
        <v>59</v>
      </c>
      <c r="C60" s="19">
        <f>+'[1]Resumen '!L155</f>
        <v>100000</v>
      </c>
      <c r="D60" s="17"/>
    </row>
    <row r="61" spans="2:4" s="5" customFormat="1" ht="21" x14ac:dyDescent="0.35">
      <c r="B61" s="23" t="s">
        <v>60</v>
      </c>
      <c r="C61" s="19">
        <v>0</v>
      </c>
      <c r="D61" s="17"/>
    </row>
    <row r="62" spans="2:4" s="5" customFormat="1" ht="21" x14ac:dyDescent="0.35">
      <c r="B62" s="23" t="s">
        <v>61</v>
      </c>
      <c r="C62" s="19">
        <v>0</v>
      </c>
      <c r="D62" s="17"/>
    </row>
    <row r="63" spans="2:4" s="5" customFormat="1" ht="21" x14ac:dyDescent="0.35">
      <c r="B63" s="23" t="s">
        <v>62</v>
      </c>
      <c r="C63" s="32">
        <v>0</v>
      </c>
      <c r="D63" s="17"/>
    </row>
    <row r="64" spans="2:4" s="34" customFormat="1" ht="22.5" customHeight="1" x14ac:dyDescent="0.4">
      <c r="B64" s="20" t="s">
        <v>63</v>
      </c>
      <c r="C64" s="21">
        <f t="shared" ref="C64" si="1">+C65+C66+C67+C68</f>
        <v>150800000</v>
      </c>
      <c r="D64" s="22"/>
    </row>
    <row r="65" spans="2:6" s="5" customFormat="1" ht="21" x14ac:dyDescent="0.35">
      <c r="B65" s="23" t="s">
        <v>64</v>
      </c>
      <c r="C65" s="32">
        <f>+'[1]Resumen '!L158</f>
        <v>500000</v>
      </c>
      <c r="D65" s="17"/>
    </row>
    <row r="66" spans="2:6" s="5" customFormat="1" ht="21" x14ac:dyDescent="0.35">
      <c r="B66" s="23" t="s">
        <v>65</v>
      </c>
      <c r="C66" s="19">
        <f>+'[1]Resumen '!L160</f>
        <v>150300000</v>
      </c>
      <c r="D66" s="17"/>
    </row>
    <row r="67" spans="2:6" s="5" customFormat="1" ht="21" x14ac:dyDescent="0.35">
      <c r="B67" s="23" t="s">
        <v>66</v>
      </c>
      <c r="C67" s="32"/>
      <c r="D67" s="17"/>
    </row>
    <row r="68" spans="2:6" s="5" customFormat="1" ht="21" x14ac:dyDescent="0.35">
      <c r="B68" s="23" t="s">
        <v>67</v>
      </c>
      <c r="C68" s="32"/>
      <c r="D68" s="17"/>
    </row>
    <row r="69" spans="2:6" s="14" customFormat="1" ht="21" x14ac:dyDescent="0.4">
      <c r="B69" s="20" t="s">
        <v>68</v>
      </c>
      <c r="C69" s="21">
        <f>+C70+C71</f>
        <v>0</v>
      </c>
      <c r="D69" s="22"/>
    </row>
    <row r="70" spans="2:6" s="5" customFormat="1" ht="21" x14ac:dyDescent="0.35">
      <c r="B70" s="23" t="s">
        <v>69</v>
      </c>
      <c r="C70" s="32">
        <v>0</v>
      </c>
      <c r="D70" s="17"/>
    </row>
    <row r="71" spans="2:6" s="5" customFormat="1" ht="21" x14ac:dyDescent="0.35">
      <c r="B71" s="23" t="s">
        <v>70</v>
      </c>
      <c r="C71" s="32">
        <v>0</v>
      </c>
      <c r="D71" s="17"/>
    </row>
    <row r="72" spans="2:6" s="14" customFormat="1" ht="21" x14ac:dyDescent="0.4">
      <c r="B72" s="20" t="s">
        <v>71</v>
      </c>
      <c r="C72" s="21">
        <f>+C75</f>
        <v>0</v>
      </c>
      <c r="D72" s="22"/>
    </row>
    <row r="73" spans="2:6" s="5" customFormat="1" ht="21" x14ac:dyDescent="0.35">
      <c r="B73" s="23" t="s">
        <v>72</v>
      </c>
      <c r="C73" s="32"/>
      <c r="D73" s="17"/>
    </row>
    <row r="74" spans="2:6" s="5" customFormat="1" ht="21" x14ac:dyDescent="0.35">
      <c r="B74" s="23" t="s">
        <v>73</v>
      </c>
      <c r="C74" s="32">
        <v>0</v>
      </c>
      <c r="D74" s="17"/>
    </row>
    <row r="75" spans="2:6" s="5" customFormat="1" ht="21" x14ac:dyDescent="0.35">
      <c r="B75" s="23" t="s">
        <v>74</v>
      </c>
      <c r="C75" s="32">
        <v>0</v>
      </c>
      <c r="D75" s="17"/>
    </row>
    <row r="76" spans="2:6" s="14" customFormat="1" ht="21" x14ac:dyDescent="0.4">
      <c r="B76" s="20" t="s">
        <v>75</v>
      </c>
      <c r="C76" s="21">
        <f>+C77+C78+C79+C80+C81+C82+C83+C84</f>
        <v>0</v>
      </c>
      <c r="D76" s="22"/>
    </row>
    <row r="77" spans="2:6" s="11" customFormat="1" ht="21" x14ac:dyDescent="0.4">
      <c r="B77" s="35" t="s">
        <v>76</v>
      </c>
      <c r="C77" s="32"/>
      <c r="D77" s="10"/>
    </row>
    <row r="78" spans="2:6" s="5" customFormat="1" ht="21" x14ac:dyDescent="0.35">
      <c r="B78" s="23" t="s">
        <v>77</v>
      </c>
      <c r="C78" s="32"/>
      <c r="D78" s="17"/>
    </row>
    <row r="79" spans="2:6" s="5" customFormat="1" ht="21" x14ac:dyDescent="0.35">
      <c r="B79" s="23" t="s">
        <v>78</v>
      </c>
      <c r="C79" s="32"/>
      <c r="D79" s="17"/>
      <c r="E79" s="36"/>
    </row>
    <row r="80" spans="2:6" s="11" customFormat="1" ht="21" x14ac:dyDescent="0.4">
      <c r="B80" s="20" t="s">
        <v>79</v>
      </c>
      <c r="C80" s="21"/>
      <c r="D80" s="22"/>
      <c r="F80" s="37"/>
    </row>
    <row r="81" spans="2:5" s="5" customFormat="1" ht="18" x14ac:dyDescent="0.35">
      <c r="B81" s="38" t="s">
        <v>80</v>
      </c>
      <c r="C81" s="39"/>
      <c r="D81" s="40"/>
    </row>
    <row r="82" spans="2:5" s="5" customFormat="1" ht="21" x14ac:dyDescent="0.35">
      <c r="B82" s="23" t="s">
        <v>81</v>
      </c>
      <c r="C82" s="32"/>
      <c r="D82" s="17"/>
    </row>
    <row r="83" spans="2:5" s="11" customFormat="1" ht="21" x14ac:dyDescent="0.4">
      <c r="B83" s="20" t="s">
        <v>82</v>
      </c>
      <c r="C83" s="21"/>
      <c r="D83" s="22"/>
    </row>
    <row r="84" spans="2:5" s="1" customFormat="1" ht="21" x14ac:dyDescent="0.35">
      <c r="B84" s="23" t="s">
        <v>83</v>
      </c>
      <c r="C84" s="32"/>
      <c r="D84" s="41"/>
    </row>
    <row r="85" spans="2:5" s="46" customFormat="1" ht="30" customHeight="1" x14ac:dyDescent="0.4">
      <c r="B85" s="42" t="s">
        <v>84</v>
      </c>
      <c r="C85" s="43">
        <f>+C76+C72+C69+C64+C54+C47+C38+C28+C18+C12</f>
        <v>707952077</v>
      </c>
      <c r="D85" s="44"/>
      <c r="E85" s="45"/>
    </row>
    <row r="86" spans="2:5" s="51" customFormat="1" ht="18.75" x14ac:dyDescent="0.3">
      <c r="B86" s="47"/>
      <c r="C86" s="48"/>
      <c r="D86" s="49"/>
      <c r="E86" s="50"/>
    </row>
    <row r="87" spans="2:5" s="51" customFormat="1" ht="18.75" x14ac:dyDescent="0.3">
      <c r="B87" s="52"/>
      <c r="C87" s="53">
        <f>+'[1]Resumen '!L162-'RESUMEN DEL GASTO (2)'!C85</f>
        <v>0</v>
      </c>
      <c r="D87" s="54"/>
      <c r="E87" s="50"/>
    </row>
    <row r="88" spans="2:5" s="51" customFormat="1" ht="18.75" x14ac:dyDescent="0.3">
      <c r="B88" s="52"/>
      <c r="C88" s="53"/>
      <c r="D88" s="54"/>
      <c r="E88" s="50"/>
    </row>
    <row r="89" spans="2:5" s="51" customFormat="1" ht="18.75" x14ac:dyDescent="0.3">
      <c r="B89" s="52"/>
      <c r="C89" s="53"/>
      <c r="D89" s="54"/>
      <c r="E89" s="50"/>
    </row>
    <row r="90" spans="2:5" s="51" customFormat="1" ht="18.75" x14ac:dyDescent="0.3">
      <c r="B90" s="55" t="s">
        <v>85</v>
      </c>
      <c r="C90" s="94"/>
      <c r="D90" s="94"/>
      <c r="E90" s="50"/>
    </row>
    <row r="91" spans="2:5" s="51" customFormat="1" x14ac:dyDescent="0.3">
      <c r="B91" s="56" t="s">
        <v>86</v>
      </c>
      <c r="C91" s="95" t="s">
        <v>87</v>
      </c>
      <c r="D91" s="95"/>
      <c r="E91" s="50"/>
    </row>
    <row r="92" spans="2:5" s="51" customFormat="1" x14ac:dyDescent="0.3">
      <c r="B92" s="56" t="s">
        <v>88</v>
      </c>
      <c r="C92" s="79" t="s">
        <v>89</v>
      </c>
      <c r="D92" s="79"/>
      <c r="E92" s="50"/>
    </row>
    <row r="93" spans="2:5" s="51" customFormat="1" x14ac:dyDescent="0.3">
      <c r="B93" s="57"/>
      <c r="C93" s="58"/>
      <c r="D93" s="59"/>
      <c r="E93" s="50"/>
    </row>
    <row r="94" spans="2:5" s="51" customFormat="1" ht="18.75" x14ac:dyDescent="0.3">
      <c r="B94" s="52"/>
      <c r="C94" s="60"/>
      <c r="D94" s="61"/>
      <c r="E94" s="50"/>
    </row>
    <row r="95" spans="2:5" s="62" customFormat="1" ht="21" x14ac:dyDescent="0.3">
      <c r="B95" s="80" t="s">
        <v>90</v>
      </c>
      <c r="C95" s="80"/>
      <c r="D95" s="80"/>
    </row>
    <row r="96" spans="2:5" s="63" customFormat="1" ht="25.5" x14ac:dyDescent="0.45">
      <c r="B96" s="81" t="s">
        <v>91</v>
      </c>
      <c r="C96" s="81"/>
      <c r="D96" s="81"/>
    </row>
    <row r="97" spans="2:16" s="63" customFormat="1" ht="25.5" x14ac:dyDescent="0.45">
      <c r="B97" s="82" t="s">
        <v>92</v>
      </c>
      <c r="C97" s="82"/>
      <c r="D97" s="82"/>
      <c r="E97" s="64"/>
    </row>
    <row r="99" spans="2:16" ht="17.25" thickBot="1" x14ac:dyDescent="0.35"/>
    <row r="100" spans="2:16" s="71" customFormat="1" ht="18.75" thickBot="1" x14ac:dyDescent="0.4">
      <c r="B100" s="83" t="s">
        <v>93</v>
      </c>
      <c r="C100" s="84"/>
      <c r="D100" s="68"/>
      <c r="E100" s="69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2:16" s="71" customFormat="1" ht="34.5" customHeight="1" thickBot="1" x14ac:dyDescent="0.4">
      <c r="B101" s="85" t="s">
        <v>94</v>
      </c>
      <c r="C101" s="86"/>
      <c r="D101" s="68"/>
      <c r="E101" s="69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2:16" s="75" customFormat="1" ht="52.5" customHeight="1" thickBot="1" x14ac:dyDescent="0.3">
      <c r="B102" s="77" t="s">
        <v>95</v>
      </c>
      <c r="C102" s="78"/>
      <c r="D102" s="72"/>
      <c r="E102" s="73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 s="70" customFormat="1" ht="18" x14ac:dyDescent="0.35">
      <c r="B103" s="76"/>
      <c r="C103" s="68"/>
      <c r="D103" s="68"/>
      <c r="E103" s="69"/>
    </row>
  </sheetData>
  <autoFilter ref="B11:D85" xr:uid="{6DF9C70F-85CB-4003-86FC-EAEE71B40440}"/>
  <mergeCells count="19">
    <mergeCell ref="C91:D91"/>
    <mergeCell ref="B2:D2"/>
    <mergeCell ref="B3:D3"/>
    <mergeCell ref="B4:D4"/>
    <mergeCell ref="B5:D5"/>
    <mergeCell ref="B6:D6"/>
    <mergeCell ref="B7:D7"/>
    <mergeCell ref="B8:D8"/>
    <mergeCell ref="B9:B10"/>
    <mergeCell ref="C9:C10"/>
    <mergeCell ref="D9:D10"/>
    <mergeCell ref="C90:D90"/>
    <mergeCell ref="B102:C102"/>
    <mergeCell ref="C92:D92"/>
    <mergeCell ref="B95:D95"/>
    <mergeCell ref="B96:D96"/>
    <mergeCell ref="B97:D97"/>
    <mergeCell ref="B100:C100"/>
    <mergeCell ref="B101:C10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7" fitToHeight="6" orientation="landscape" r:id="rId1"/>
  <headerFooter>
    <oddFooter>&amp;R&amp;P</oddFooter>
  </headerFooter>
  <rowBreaks count="1" manualBreakCount="1">
    <brk id="77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DEL GASTO (2)</vt:lpstr>
      <vt:lpstr>'RESUMEN DEL GASTO (2)'!Área_de_impresión</vt:lpstr>
      <vt:lpstr>'RESUMEN DEL GASTO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dcterms:created xsi:type="dcterms:W3CDTF">2023-01-24T15:33:24Z</dcterms:created>
  <dcterms:modified xsi:type="dcterms:W3CDTF">2023-01-24T18:47:09Z</dcterms:modified>
</cp:coreProperties>
</file>